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5600" windowHeight="12200"/>
  </bookViews>
  <sheets>
    <sheet name="离散行业自动化（工程实践）" sheetId="2" r:id="rId1"/>
  </sheets>
  <definedNames>
    <definedName name="_xlnm._FilterDatabase" localSheetId="0" hidden="1">'离散行业自动化（工程实践）'!$A$1:$R$82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<sst xmlns="http://schemas.openxmlformats.org/spreadsheetml/2006/main" count="743" uniqueCount="198">
  <si>
    <t>2025年“西门子杯”中国智能制造挑战赛安徽省赛区暨华东三分赛区离散行业自动化方向（工程实践）赛项成绩汇总表</t>
  </si>
  <si>
    <t>赛项</t>
  </si>
  <si>
    <t>组别</t>
  </si>
  <si>
    <t>赛队编号</t>
  </si>
  <si>
    <t>赛队名称</t>
  </si>
  <si>
    <t>学校</t>
  </si>
  <si>
    <t>第一指导教师所在学院</t>
  </si>
  <si>
    <t>单机初始化</t>
  </si>
  <si>
    <t>运行模式</t>
  </si>
  <si>
    <t>WinCC画面</t>
  </si>
  <si>
    <t>联机调试</t>
  </si>
  <si>
    <t>团队题目比赛用时</t>
  </si>
  <si>
    <t>团队题目总分</t>
  </si>
  <si>
    <t>队员1</t>
  </si>
  <si>
    <t>队员2</t>
  </si>
  <si>
    <t>队员3</t>
  </si>
  <si>
    <t>个人题目平均分</t>
  </si>
  <si>
    <t>队伍总分</t>
  </si>
  <si>
    <t>奖项</t>
  </si>
  <si>
    <t>备注</t>
  </si>
  <si>
    <t>离散行业自动化（工程实践）</t>
  </si>
  <si>
    <t>高职组</t>
  </si>
  <si>
    <t>再续前缘队</t>
  </si>
  <si>
    <t>安徽工业职业技术学院</t>
  </si>
  <si>
    <t>机电工程学院</t>
  </si>
  <si>
    <t>100</t>
  </si>
  <si>
    <t>一等奖</t>
  </si>
  <si>
    <t>淮职一队</t>
  </si>
  <si>
    <t>淮南职业技术学院</t>
  </si>
  <si>
    <t>智能与电气工程学院</t>
  </si>
  <si>
    <t>96</t>
  </si>
  <si>
    <t>\</t>
  </si>
  <si>
    <t>二等奖</t>
  </si>
  <si>
    <t>握握手握握双手</t>
  </si>
  <si>
    <t>安徽机电职业技术学院</t>
  </si>
  <si>
    <t>电气工程学院</t>
  </si>
  <si>
    <t>佛系突击队</t>
  </si>
  <si>
    <t>三等奖</t>
  </si>
  <si>
    <t>凌空</t>
  </si>
  <si>
    <t>安徽电气工程职业技术学院</t>
  </si>
  <si>
    <t>淮职二队</t>
  </si>
  <si>
    <t>60</t>
  </si>
  <si>
    <t>22</t>
  </si>
  <si>
    <t>淮职三队</t>
  </si>
  <si>
    <t>19</t>
  </si>
  <si>
    <t>27</t>
  </si>
  <si>
    <t>28</t>
  </si>
  <si>
    <t>未获奖</t>
  </si>
  <si>
    <t>合财一大队</t>
  </si>
  <si>
    <t>民办合肥财经职业学院</t>
  </si>
  <si>
    <t>人工智能与制造学院</t>
  </si>
  <si>
    <t>31</t>
  </si>
  <si>
    <t>本科组</t>
  </si>
  <si>
    <t>我们都会对不队</t>
  </si>
  <si>
    <t>铜陵学院</t>
  </si>
  <si>
    <t>党的政策暖人心怀</t>
  </si>
  <si>
    <t>卖小孩的小核弹</t>
  </si>
  <si>
    <t>皖西学院</t>
  </si>
  <si>
    <t>电气与光电工程学院</t>
  </si>
  <si>
    <t>92</t>
  </si>
  <si>
    <t>年少轻狂</t>
  </si>
  <si>
    <t>上自习小分队</t>
  </si>
  <si>
    <t>淼森智创</t>
  </si>
  <si>
    <t>你做的都对</t>
  </si>
  <si>
    <t>宿州学院</t>
  </si>
  <si>
    <t>机械与电子工程学院</t>
  </si>
  <si>
    <t>不想休息</t>
  </si>
  <si>
    <t>旺仔小分队</t>
  </si>
  <si>
    <t>安徽工程大学</t>
  </si>
  <si>
    <t xml:space="preserve"> 电气工程学院</t>
  </si>
  <si>
    <t>97</t>
  </si>
  <si>
    <t>风雨同舟队</t>
  </si>
  <si>
    <t>小趴菜</t>
  </si>
  <si>
    <t>对呀对呀队</t>
  </si>
  <si>
    <t>93</t>
  </si>
  <si>
    <t>刘德华</t>
  </si>
  <si>
    <t>金角银角</t>
  </si>
  <si>
    <t>马鞍山学院</t>
  </si>
  <si>
    <t>乘风破浪队</t>
  </si>
  <si>
    <t>安徽工业大学</t>
  </si>
  <si>
    <t>电气与信息工程学院</t>
  </si>
  <si>
    <t>指定对</t>
  </si>
  <si>
    <t>八一队</t>
  </si>
  <si>
    <t>参数调不队</t>
  </si>
  <si>
    <t>犇骉仙人</t>
  </si>
  <si>
    <t>头毛要掉光了</t>
  </si>
  <si>
    <t>天命队</t>
  </si>
  <si>
    <t>乐哈哈</t>
  </si>
  <si>
    <t>吉祥三宝</t>
  </si>
  <si>
    <t>安徽新华学院</t>
  </si>
  <si>
    <t>电子工程学院</t>
  </si>
  <si>
    <t>94</t>
  </si>
  <si>
    <t>风铃队</t>
  </si>
  <si>
    <t>安徽信息工程学院</t>
  </si>
  <si>
    <t>电气与电子工程学院</t>
  </si>
  <si>
    <t>啦啦队</t>
  </si>
  <si>
    <t>双影奇境</t>
  </si>
  <si>
    <t>合肥师范学院</t>
  </si>
  <si>
    <t>电子信息与集成电路学院</t>
  </si>
  <si>
    <t>创造奇迹队</t>
  </si>
  <si>
    <t>77</t>
  </si>
  <si>
    <t>过关队</t>
  </si>
  <si>
    <t>灵感方程式</t>
  </si>
  <si>
    <t>哪吒挑龙筋一看是奶龙</t>
  </si>
  <si>
    <t>合理队</t>
  </si>
  <si>
    <t>长期素食队</t>
  </si>
  <si>
    <t>泪水打湿猪脚饭</t>
  </si>
  <si>
    <t>猛攻</t>
  </si>
  <si>
    <t>众智成城</t>
  </si>
  <si>
    <t>光年筑梦队</t>
  </si>
  <si>
    <t>90</t>
  </si>
  <si>
    <t>中路有狙你别和他队</t>
  </si>
  <si>
    <t>安徽师范大学</t>
  </si>
  <si>
    <t>物理与电子信息学院</t>
  </si>
  <si>
    <t>11</t>
  </si>
  <si>
    <t>8</t>
  </si>
  <si>
    <t>0</t>
  </si>
  <si>
    <t>哈德逊队</t>
  </si>
  <si>
    <t>89</t>
  </si>
  <si>
    <t>报错白煨我嫩近</t>
  </si>
  <si>
    <t>阜阳师范大学</t>
  </si>
  <si>
    <t>物理与电子工程学院</t>
  </si>
  <si>
    <t>蒸油石粒队</t>
  </si>
  <si>
    <t>蚌埠学院</t>
  </si>
  <si>
    <t>电子与电气工程学院</t>
  </si>
  <si>
    <t>焱炎火</t>
  </si>
  <si>
    <t>我要过省赛</t>
  </si>
  <si>
    <t>安徽文达信息工程学院</t>
  </si>
  <si>
    <t>电子电气工程学院</t>
  </si>
  <si>
    <t>一点就队</t>
  </si>
  <si>
    <t>蒸油石粒</t>
  </si>
  <si>
    <t>82</t>
  </si>
  <si>
    <t>倒拔垂杨柳</t>
  </si>
  <si>
    <t>门当户队</t>
  </si>
  <si>
    <t>智造不南墙</t>
  </si>
  <si>
    <t>15</t>
  </si>
  <si>
    <t>55</t>
  </si>
  <si>
    <t>西门创客</t>
  </si>
  <si>
    <t>写的都对队</t>
  </si>
  <si>
    <t>指定能队</t>
  </si>
  <si>
    <t>智能制造学院</t>
  </si>
  <si>
    <t>80</t>
  </si>
  <si>
    <t>随心配</t>
  </si>
  <si>
    <t/>
  </si>
  <si>
    <t>海底探险队</t>
  </si>
  <si>
    <t>75</t>
  </si>
  <si>
    <t>79</t>
  </si>
  <si>
    <t>76</t>
  </si>
  <si>
    <t>雪霁天晴朗</t>
  </si>
  <si>
    <t>头脑风暴</t>
  </si>
  <si>
    <t>人工智能学院</t>
  </si>
  <si>
    <t>83</t>
  </si>
  <si>
    <t>91</t>
  </si>
  <si>
    <t>随便队</t>
  </si>
  <si>
    <t>神经蛙蛙队</t>
  </si>
  <si>
    <t>64</t>
  </si>
  <si>
    <t>61</t>
  </si>
  <si>
    <t>自然选择前进四</t>
  </si>
  <si>
    <t>你答的不对</t>
  </si>
  <si>
    <t>扣10分</t>
  </si>
  <si>
    <t>工科一家亲</t>
  </si>
  <si>
    <t>75.00</t>
  </si>
  <si>
    <t>五分钟队</t>
  </si>
  <si>
    <t>32</t>
  </si>
  <si>
    <t>小番茄队</t>
  </si>
  <si>
    <t>把饭拼好给你</t>
  </si>
  <si>
    <t>超级从容队</t>
  </si>
  <si>
    <t>任风雨无组</t>
  </si>
  <si>
    <t>安徽三联学院</t>
  </si>
  <si>
    <t>智慧交通现代产业学院</t>
  </si>
  <si>
    <t>33</t>
  </si>
  <si>
    <t>旭日军帅队</t>
  </si>
  <si>
    <t>44</t>
  </si>
  <si>
    <t>37</t>
  </si>
  <si>
    <t>寻天</t>
  </si>
  <si>
    <t>12</t>
  </si>
  <si>
    <t>9</t>
  </si>
  <si>
    <t>要怎么做才队</t>
  </si>
  <si>
    <t>巢湖学院</t>
  </si>
  <si>
    <t>发发发发</t>
  </si>
  <si>
    <t>CV大工程师</t>
  </si>
  <si>
    <t>上夜班队</t>
  </si>
  <si>
    <t>合肥工业大学</t>
  </si>
  <si>
    <t>工程素质教育中心</t>
  </si>
  <si>
    <t>best队</t>
  </si>
  <si>
    <t>机械在逃NPC</t>
  </si>
  <si>
    <t>合肥大学</t>
  </si>
  <si>
    <t>先进制造工程学院</t>
  </si>
  <si>
    <t>制裁only单回路</t>
  </si>
  <si>
    <t>你猜我取啥名</t>
  </si>
  <si>
    <t>走南闯北</t>
  </si>
  <si>
    <t>风羽跃</t>
  </si>
  <si>
    <t>工程实践赛项</t>
  </si>
  <si>
    <r>
      <rPr>
        <sz val="11"/>
        <color theme="1"/>
        <rFont val="宋体"/>
        <charset val="134"/>
      </rPr>
      <t>本科组</t>
    </r>
  </si>
  <si>
    <t>巴啦啦小魔仙</t>
  </si>
  <si>
    <r>
      <rPr>
        <sz val="11"/>
        <rFont val="宋体"/>
        <charset val="134"/>
      </rPr>
      <t>未获奖</t>
    </r>
  </si>
  <si>
    <t>少年先疯队</t>
  </si>
  <si>
    <t>没你就不行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</si>
</sst>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37">
    <font>
      <sz val="11"/>
      <color rgb="FF000000"/>
      <name val="宋体"/>
      <charset val="134"/>
      <scheme val="minor"/>
    </font>
    <font>
      <sz val="10"/>
      <color rgb="FF000000"/>
      <name val="宋体"/>
      <charset val="134"/>
      <scheme val="minor"/>
    </font>
    <font>
      <b/>
      <sz val="20"/>
      <color theme="1"/>
      <name val="等线"/>
      <charset val="134"/>
    </font>
    <font>
      <b/>
      <sz val="16"/>
      <color theme="1"/>
      <name val="等线"/>
      <charset val="134"/>
    </font>
    <font>
      <b/>
      <sz val="11"/>
      <color rgb="FF000000"/>
      <name val="等线"/>
      <charset val="134"/>
    </font>
    <font>
      <sz val="11"/>
      <color theme="1"/>
      <name val="等线"/>
      <charset val="134"/>
    </font>
    <font>
      <sz val="11"/>
      <name val="等线"/>
      <charset val="134"/>
    </font>
    <font>
      <sz val="11"/>
      <color rgb="FF000000"/>
      <name val="等线"/>
      <charset val="134"/>
    </font>
    <font>
      <b/>
      <sz val="11"/>
      <color theme="1"/>
      <name val="等线"/>
      <charset val="134"/>
    </font>
    <font>
      <b/>
      <sz val="11"/>
      <color rgb="FF000000"/>
      <name val="宋体"/>
      <charset val="134"/>
      <scheme val="minor"/>
    </font>
    <font>
      <sz val="11"/>
      <name val="宋体"/>
      <charset val="134"/>
    </font>
    <font>
      <sz val="10"/>
      <color theme="1"/>
      <name val="等线"/>
      <charset val="134"/>
    </font>
    <font>
      <sz val="11"/>
      <color theme="1"/>
      <name val="宋体"/>
      <charset val="134"/>
    </font>
    <font>
      <sz val="11"/>
      <name val="Times New Roman"/>
      <charset val="0"/>
    </font>
    <font>
      <sz val="11"/>
      <color theme="1"/>
      <name val="Times New Roman"/>
      <charset val="134"/>
    </font>
    <font>
      <sz val="1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4" borderId="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5" fillId="5" borderId="12" applyNumberFormat="0" applyAlignment="0" applyProtection="0">
      <alignment vertical="center"/>
    </xf>
    <xf numFmtId="0" fontId="26" fillId="6" borderId="13" applyNumberFormat="0" applyAlignment="0" applyProtection="0">
      <alignment vertical="center"/>
    </xf>
    <xf numFmtId="0" fontId="27" fillId="6" borderId="12" applyNumberFormat="0" applyAlignment="0" applyProtection="0">
      <alignment vertical="center"/>
    </xf>
    <xf numFmtId="0" fontId="28" fillId="7" borderId="14" applyNumberFormat="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6" fillId="0" borderId="0">
      <alignment vertical="center"/>
    </xf>
  </cellStyleXfs>
  <cellXfs count="42">
    <xf numFmtId="0" fontId="0" fillId="0" borderId="0" xfId="0">
      <alignment vertical="center"/>
    </xf>
    <xf numFmtId="0" fontId="0" fillId="0" borderId="0" xfId="0" applyFont="1" applyFill="1" applyBorder="1" applyAlignment="1">
      <alignment vertical="center"/>
    </xf>
    <xf numFmtId="0" fontId="1" fillId="0" borderId="0" xfId="0" applyFont="1">
      <alignment vertical="center"/>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6" fillId="3" borderId="4" xfId="0" applyFont="1" applyFill="1" applyBorder="1" applyAlignment="1">
      <alignment horizontal="center" vertical="center"/>
    </xf>
    <xf numFmtId="0" fontId="5" fillId="0" borderId="4"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8" fillId="2" borderId="5" xfId="0"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10" fillId="0" borderId="4" xfId="0" applyFont="1" applyFill="1" applyBorder="1" applyAlignment="1">
      <alignment horizontal="center" vertical="center"/>
    </xf>
    <xf numFmtId="0" fontId="0" fillId="0" borderId="6" xfId="0" applyFont="1" applyFill="1" applyBorder="1" applyAlignment="1">
      <alignment vertical="center"/>
    </xf>
    <xf numFmtId="0" fontId="0" fillId="0" borderId="6" xfId="0" applyBorder="1">
      <alignment vertical="center"/>
    </xf>
    <xf numFmtId="178" fontId="5" fillId="0" borderId="1" xfId="0" applyNumberFormat="1" applyFont="1" applyFill="1" applyBorder="1" applyAlignment="1">
      <alignment horizontal="center" vertical="center"/>
    </xf>
    <xf numFmtId="0" fontId="11" fillId="0" borderId="4" xfId="0" applyFont="1" applyBorder="1" applyAlignment="1">
      <alignment horizontal="center" vertical="center"/>
    </xf>
    <xf numFmtId="0" fontId="10" fillId="0" borderId="4" xfId="0" applyFont="1" applyFill="1" applyBorder="1" applyAlignment="1">
      <alignment horizontal="center" vertical="center"/>
    </xf>
    <xf numFmtId="0" fontId="12" fillId="0" borderId="4" xfId="0" applyFont="1" applyFill="1" applyBorder="1" applyAlignment="1">
      <alignment horizontal="center" vertical="center"/>
    </xf>
    <xf numFmtId="0" fontId="13"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0" fillId="0" borderId="4" xfId="0" applyFont="1" applyBorder="1" applyAlignment="1">
      <alignment horizontal="center" vertical="center"/>
    </xf>
    <xf numFmtId="0" fontId="0" fillId="0" borderId="6" xfId="0" applyBorder="1" applyAlignment="1">
      <alignment horizontal="center" vertical="center"/>
    </xf>
    <xf numFmtId="0" fontId="1" fillId="0" borderId="6" xfId="0" applyFont="1" applyBorder="1">
      <alignment vertical="center"/>
    </xf>
    <xf numFmtId="0" fontId="15" fillId="0" borderId="4"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ont>
        <b val="1"/>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xr9:uid="{728608E0-7D63-446E-A2B9-99D12D477EA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xdr:row>
      <xdr:rowOff>0</xdr:rowOff>
    </xdr:from>
    <xdr:to>
      <xdr:col>2</xdr:col>
      <xdr:colOff>914400</xdr:colOff>
      <xdr:row>1</xdr:row>
      <xdr:rowOff>220980</xdr:rowOff>
    </xdr:to>
    <xdr:pic>
      <xdr:nvPicPr>
        <xdr:cNvPr id="3" name="Picture 1025" hidden="1"/>
        <xdr:cNvPicPr preferRelativeResize="0">
          <a:picLocks noChangeArrowheads="1" noChangeShapeType="1"/>
        </xdr:cNvPicPr>
      </xdr:nvPicPr>
      <xdr:blipFill>
        <a:blip r:embed="rId1">
          <a:extLst>
            <a:ext uri="{28A0092B-C50C-407E-A947-70E740481C1C}">
              <a14:useLocalDpi xmlns:a14="http://schemas.microsoft.com/office/drawing/2010/main" val="0"/>
            </a:ext>
          </a:extLst>
        </a:blip>
        <a:srcRect/>
        <a:stretch>
          <a:fillRect/>
        </a:stretch>
      </xdr:blipFill>
      <xdr:spPr>
        <a:xfrm>
          <a:off x="2855595" y="762000"/>
          <a:ext cx="914400" cy="220980"/>
        </a:xfrm>
        <a:prstGeom prst="rect">
          <a:avLst/>
        </a:prstGeom>
        <a:noFill/>
        <a:ln w="9525">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0"/>
  <sheetViews>
    <sheetView tabSelected="1" zoomScale="85" zoomScaleNormal="85" workbookViewId="0">
      <selection activeCell="R3" sqref="R3:R90"/>
    </sheetView>
  </sheetViews>
  <sheetFormatPr defaultColWidth="9" defaultRowHeight="14"/>
  <cols>
    <col min="1" max="1" width="27.6636363636364" customWidth="1"/>
    <col min="2" max="2" width="13.2181818181818" customWidth="1"/>
    <col min="3" max="3" width="17.1090909090909" customWidth="1"/>
    <col min="4" max="4" width="15.8909090909091" customWidth="1"/>
    <col min="5" max="5" width="20.6636363636364" style="3" customWidth="1"/>
    <col min="6" max="6" width="29.6636363636364" style="3" customWidth="1"/>
    <col min="7" max="7" width="12.4454545454545" customWidth="1"/>
    <col min="8" max="8" width="12" customWidth="1"/>
    <col min="9" max="9" width="8.86363636363636" customWidth="1"/>
    <col min="10" max="10" width="8.22727272727273" customWidth="1"/>
    <col min="11" max="11" width="12.7181818181818" style="3" customWidth="1"/>
    <col min="12" max="12" width="17.6363636363636" customWidth="1"/>
    <col min="16" max="16" width="19.2181818181818" customWidth="1"/>
    <col min="17" max="17" width="15.3363636363636" customWidth="1"/>
    <col min="18" max="18" width="9" style="3"/>
  </cols>
  <sheetData>
    <row r="1" ht="60" customHeight="1" spans="1:19">
      <c r="A1" s="4" t="s">
        <v>0</v>
      </c>
      <c r="B1" s="5"/>
      <c r="C1" s="5"/>
      <c r="D1" s="5"/>
      <c r="E1" s="5"/>
      <c r="F1" s="5"/>
      <c r="G1" s="5"/>
      <c r="H1" s="5"/>
      <c r="I1" s="5"/>
      <c r="J1" s="5"/>
      <c r="K1" s="5"/>
      <c r="L1" s="5"/>
      <c r="M1" s="5"/>
      <c r="N1" s="5"/>
      <c r="O1" s="5"/>
      <c r="P1" s="5"/>
      <c r="Q1" s="5"/>
      <c r="R1" s="5"/>
      <c r="S1" s="26"/>
    </row>
    <row r="2" ht="25.95" customHeight="1" spans="1:19">
      <c r="A2" s="6" t="s">
        <v>1</v>
      </c>
      <c r="B2" s="6" t="s">
        <v>2</v>
      </c>
      <c r="C2" s="6" t="s">
        <v>3</v>
      </c>
      <c r="D2" s="6" t="s">
        <v>4</v>
      </c>
      <c r="E2" s="6" t="s">
        <v>5</v>
      </c>
      <c r="F2" s="6" t="s">
        <v>6</v>
      </c>
      <c r="G2" s="6" t="s">
        <v>7</v>
      </c>
      <c r="H2" s="6" t="s">
        <v>8</v>
      </c>
      <c r="I2" s="19" t="s">
        <v>9</v>
      </c>
      <c r="J2" s="19" t="s">
        <v>10</v>
      </c>
      <c r="K2" s="19" t="s">
        <v>11</v>
      </c>
      <c r="L2" s="20" t="s">
        <v>12</v>
      </c>
      <c r="M2" s="19" t="s">
        <v>13</v>
      </c>
      <c r="N2" s="19" t="s">
        <v>14</v>
      </c>
      <c r="O2" s="19" t="s">
        <v>15</v>
      </c>
      <c r="P2" s="20" t="s">
        <v>16</v>
      </c>
      <c r="Q2" s="20" t="s">
        <v>17</v>
      </c>
      <c r="R2" s="27" t="s">
        <v>18</v>
      </c>
      <c r="S2" s="28" t="s">
        <v>19</v>
      </c>
    </row>
    <row r="3" s="1" customFormat="1" ht="25.95" customHeight="1" spans="1:19">
      <c r="A3" s="7" t="s">
        <v>20</v>
      </c>
      <c r="B3" s="8" t="s">
        <v>21</v>
      </c>
      <c r="C3" s="9">
        <v>2025868373</v>
      </c>
      <c r="D3" s="9" t="s">
        <v>22</v>
      </c>
      <c r="E3" s="10" t="s">
        <v>23</v>
      </c>
      <c r="F3" s="8" t="s">
        <v>24</v>
      </c>
      <c r="G3" s="11">
        <v>12</v>
      </c>
      <c r="H3" s="8">
        <v>30</v>
      </c>
      <c r="I3" s="8">
        <v>29</v>
      </c>
      <c r="J3" s="16">
        <v>15</v>
      </c>
      <c r="K3" s="16">
        <v>4283</v>
      </c>
      <c r="L3" s="21">
        <v>86</v>
      </c>
      <c r="M3" s="17" t="s">
        <v>25</v>
      </c>
      <c r="N3" s="17" t="s">
        <v>25</v>
      </c>
      <c r="O3" s="17" t="s">
        <v>25</v>
      </c>
      <c r="P3" s="21">
        <f t="shared" ref="P3:P6" si="0">(M3+N3+O3)/3</f>
        <v>100</v>
      </c>
      <c r="Q3" s="21">
        <f t="shared" ref="Q3:Q6" si="1">L3*80%+(M3+N3+O3)*20%/3</f>
        <v>88.8</v>
      </c>
      <c r="R3" s="29" t="s">
        <v>26</v>
      </c>
      <c r="S3" s="30"/>
    </row>
    <row r="4" s="1" customFormat="1" ht="25.95" customHeight="1" spans="1:19">
      <c r="A4" s="7" t="s">
        <v>20</v>
      </c>
      <c r="B4" s="8" t="s">
        <v>21</v>
      </c>
      <c r="C4" s="9">
        <v>2025255730</v>
      </c>
      <c r="D4" s="9" t="s">
        <v>27</v>
      </c>
      <c r="E4" s="10" t="s">
        <v>28</v>
      </c>
      <c r="F4" s="8" t="s">
        <v>29</v>
      </c>
      <c r="G4" s="11">
        <v>12</v>
      </c>
      <c r="H4" s="8">
        <v>30</v>
      </c>
      <c r="I4" s="8">
        <v>14</v>
      </c>
      <c r="J4" s="16">
        <v>13</v>
      </c>
      <c r="K4" s="16">
        <v>4800</v>
      </c>
      <c r="L4" s="21">
        <v>69</v>
      </c>
      <c r="M4" s="17" t="s">
        <v>25</v>
      </c>
      <c r="N4" s="17" t="s">
        <v>30</v>
      </c>
      <c r="O4" s="17" t="s">
        <v>31</v>
      </c>
      <c r="P4" s="21">
        <v>98</v>
      </c>
      <c r="Q4" s="21">
        <v>74.8</v>
      </c>
      <c r="R4" s="29" t="s">
        <v>32</v>
      </c>
      <c r="S4" s="30"/>
    </row>
    <row r="5" s="1" customFormat="1" ht="25.95" customHeight="1" spans="1:19">
      <c r="A5" s="7" t="s">
        <v>20</v>
      </c>
      <c r="B5" s="8" t="s">
        <v>21</v>
      </c>
      <c r="C5" s="9">
        <v>2025138305</v>
      </c>
      <c r="D5" s="9" t="s">
        <v>33</v>
      </c>
      <c r="E5" s="10" t="s">
        <v>34</v>
      </c>
      <c r="F5" s="8" t="s">
        <v>35</v>
      </c>
      <c r="G5" s="11">
        <v>12</v>
      </c>
      <c r="H5" s="8">
        <v>25</v>
      </c>
      <c r="I5" s="8">
        <v>14</v>
      </c>
      <c r="J5" s="16">
        <v>5</v>
      </c>
      <c r="K5" s="16">
        <v>4800</v>
      </c>
      <c r="L5" s="21">
        <v>56</v>
      </c>
      <c r="M5" s="17" t="s">
        <v>25</v>
      </c>
      <c r="N5" s="17" t="s">
        <v>25</v>
      </c>
      <c r="O5" s="17" t="s">
        <v>25</v>
      </c>
      <c r="P5" s="21">
        <f t="shared" si="0"/>
        <v>100</v>
      </c>
      <c r="Q5" s="21">
        <f t="shared" si="1"/>
        <v>64.8</v>
      </c>
      <c r="R5" s="29" t="s">
        <v>32</v>
      </c>
      <c r="S5" s="30"/>
    </row>
    <row r="6" s="1" customFormat="1" ht="25.95" customHeight="1" spans="1:19">
      <c r="A6" s="7" t="s">
        <v>20</v>
      </c>
      <c r="B6" s="8" t="s">
        <v>21</v>
      </c>
      <c r="C6" s="9">
        <v>2025948156</v>
      </c>
      <c r="D6" s="9" t="s">
        <v>36</v>
      </c>
      <c r="E6" s="10" t="s">
        <v>34</v>
      </c>
      <c r="F6" s="8" t="s">
        <v>35</v>
      </c>
      <c r="G6" s="11">
        <v>12</v>
      </c>
      <c r="H6" s="8">
        <v>10</v>
      </c>
      <c r="I6" s="8">
        <v>24</v>
      </c>
      <c r="J6" s="16">
        <v>0</v>
      </c>
      <c r="K6" s="16">
        <v>4800</v>
      </c>
      <c r="L6" s="21">
        <v>46</v>
      </c>
      <c r="M6" s="17" t="s">
        <v>25</v>
      </c>
      <c r="N6" s="17" t="s">
        <v>25</v>
      </c>
      <c r="O6" s="17" t="s">
        <v>25</v>
      </c>
      <c r="P6" s="21">
        <f t="shared" si="0"/>
        <v>100</v>
      </c>
      <c r="Q6" s="21">
        <f t="shared" si="1"/>
        <v>56.8</v>
      </c>
      <c r="R6" s="29" t="s">
        <v>37</v>
      </c>
      <c r="S6" s="30"/>
    </row>
    <row r="7" s="1" customFormat="1" ht="25.95" customHeight="1" spans="1:19">
      <c r="A7" s="7" t="s">
        <v>20</v>
      </c>
      <c r="B7" s="8" t="s">
        <v>21</v>
      </c>
      <c r="C7" s="9">
        <v>2025463363</v>
      </c>
      <c r="D7" s="9" t="s">
        <v>38</v>
      </c>
      <c r="E7" s="10" t="s">
        <v>39</v>
      </c>
      <c r="F7" s="8" t="s">
        <v>39</v>
      </c>
      <c r="G7" s="11">
        <v>10</v>
      </c>
      <c r="H7" s="8">
        <v>0</v>
      </c>
      <c r="I7" s="8">
        <v>13</v>
      </c>
      <c r="J7" s="16">
        <v>0</v>
      </c>
      <c r="K7" s="16">
        <v>4800</v>
      </c>
      <c r="L7" s="21">
        <v>23</v>
      </c>
      <c r="M7" s="17" t="s">
        <v>25</v>
      </c>
      <c r="N7" s="17" t="s">
        <v>25</v>
      </c>
      <c r="O7" s="17" t="s">
        <v>31</v>
      </c>
      <c r="P7" s="21">
        <v>100</v>
      </c>
      <c r="Q7" s="21">
        <v>38.4</v>
      </c>
      <c r="R7" s="29" t="s">
        <v>37</v>
      </c>
      <c r="S7" s="30"/>
    </row>
    <row r="8" s="1" customFormat="1" ht="25.95" customHeight="1" spans="1:19">
      <c r="A8" s="7" t="s">
        <v>20</v>
      </c>
      <c r="B8" s="8" t="s">
        <v>21</v>
      </c>
      <c r="C8" s="9">
        <v>2025603692</v>
      </c>
      <c r="D8" s="9" t="s">
        <v>40</v>
      </c>
      <c r="E8" s="10" t="s">
        <v>28</v>
      </c>
      <c r="F8" s="8" t="s">
        <v>29</v>
      </c>
      <c r="G8" s="11">
        <v>10</v>
      </c>
      <c r="H8" s="8">
        <v>15</v>
      </c>
      <c r="I8" s="8">
        <v>0</v>
      </c>
      <c r="J8" s="16">
        <v>0</v>
      </c>
      <c r="K8" s="16">
        <v>4800</v>
      </c>
      <c r="L8" s="21">
        <v>25</v>
      </c>
      <c r="M8" s="17" t="s">
        <v>41</v>
      </c>
      <c r="N8" s="17" t="s">
        <v>42</v>
      </c>
      <c r="O8" s="17" t="s">
        <v>31</v>
      </c>
      <c r="P8" s="21">
        <v>41</v>
      </c>
      <c r="Q8" s="21">
        <v>28.2</v>
      </c>
      <c r="R8" s="29" t="s">
        <v>37</v>
      </c>
      <c r="S8" s="30"/>
    </row>
    <row r="9" s="1" customFormat="1" ht="25.95" customHeight="1" spans="1:19">
      <c r="A9" s="7" t="s">
        <v>20</v>
      </c>
      <c r="B9" s="8" t="s">
        <v>21</v>
      </c>
      <c r="C9" s="9">
        <v>2025415423</v>
      </c>
      <c r="D9" s="9" t="s">
        <v>43</v>
      </c>
      <c r="E9" s="10" t="s">
        <v>28</v>
      </c>
      <c r="F9" s="8" t="s">
        <v>29</v>
      </c>
      <c r="G9" s="11">
        <v>10</v>
      </c>
      <c r="H9" s="8">
        <v>10</v>
      </c>
      <c r="I9" s="8">
        <v>4</v>
      </c>
      <c r="J9" s="16">
        <v>0</v>
      </c>
      <c r="K9" s="16">
        <v>4800</v>
      </c>
      <c r="L9" s="21">
        <v>24</v>
      </c>
      <c r="M9" s="17" t="s">
        <v>44</v>
      </c>
      <c r="N9" s="17" t="s">
        <v>45</v>
      </c>
      <c r="O9" s="17" t="s">
        <v>46</v>
      </c>
      <c r="P9" s="22">
        <f>(M9+N9+O9)/3</f>
        <v>24.6666666666667</v>
      </c>
      <c r="Q9" s="22">
        <f>L9*80%+(M9+N9+O9)*20%/3</f>
        <v>24.1333333333333</v>
      </c>
      <c r="R9" s="29" t="s">
        <v>47</v>
      </c>
      <c r="S9" s="30"/>
    </row>
    <row r="10" s="1" customFormat="1" ht="25.95" customHeight="1" spans="1:19">
      <c r="A10" s="7" t="s">
        <v>20</v>
      </c>
      <c r="B10" s="8" t="s">
        <v>21</v>
      </c>
      <c r="C10" s="9">
        <v>2025054466</v>
      </c>
      <c r="D10" s="9" t="s">
        <v>48</v>
      </c>
      <c r="E10" s="10" t="s">
        <v>49</v>
      </c>
      <c r="F10" s="8" t="s">
        <v>50</v>
      </c>
      <c r="G10" s="11">
        <v>4</v>
      </c>
      <c r="H10" s="8">
        <v>0</v>
      </c>
      <c r="I10" s="8">
        <v>4</v>
      </c>
      <c r="J10" s="16">
        <v>0</v>
      </c>
      <c r="K10" s="16">
        <v>4800</v>
      </c>
      <c r="L10" s="21">
        <v>8</v>
      </c>
      <c r="M10" s="17" t="s">
        <v>51</v>
      </c>
      <c r="N10" s="17" t="s">
        <v>51</v>
      </c>
      <c r="O10" s="17" t="s">
        <v>51</v>
      </c>
      <c r="P10" s="21">
        <f>(M10+N10+O10)/3</f>
        <v>31</v>
      </c>
      <c r="Q10" s="21">
        <f>L10*80%+(M10+N10+O10)*20%/3</f>
        <v>12.6</v>
      </c>
      <c r="R10" s="29" t="s">
        <v>47</v>
      </c>
      <c r="S10" s="30"/>
    </row>
    <row r="11" ht="25.95" customHeight="1" spans="1:19">
      <c r="A11" s="12" t="s">
        <v>20</v>
      </c>
      <c r="B11" s="13" t="s">
        <v>52</v>
      </c>
      <c r="C11" s="14">
        <v>2025092666</v>
      </c>
      <c r="D11" s="14" t="s">
        <v>53</v>
      </c>
      <c r="E11" s="14" t="s">
        <v>54</v>
      </c>
      <c r="F11" s="8" t="s">
        <v>35</v>
      </c>
      <c r="G11" s="11">
        <v>12</v>
      </c>
      <c r="H11" s="8">
        <v>30</v>
      </c>
      <c r="I11" s="8">
        <v>33</v>
      </c>
      <c r="J11" s="16">
        <v>25</v>
      </c>
      <c r="K11" s="16">
        <v>4030</v>
      </c>
      <c r="L11" s="21">
        <f>SUM(G11:J11)</f>
        <v>100</v>
      </c>
      <c r="M11" s="17" t="s">
        <v>25</v>
      </c>
      <c r="N11" s="17" t="s">
        <v>25</v>
      </c>
      <c r="O11" s="17" t="s">
        <v>25</v>
      </c>
      <c r="P11" s="21">
        <v>100</v>
      </c>
      <c r="Q11" s="21">
        <v>100</v>
      </c>
      <c r="R11" s="29" t="s">
        <v>26</v>
      </c>
      <c r="S11" s="31"/>
    </row>
    <row r="12" ht="25.95" customHeight="1" spans="1:19">
      <c r="A12" s="12" t="s">
        <v>20</v>
      </c>
      <c r="B12" s="13" t="s">
        <v>52</v>
      </c>
      <c r="C12" s="15">
        <v>2025755787</v>
      </c>
      <c r="D12" s="15" t="s">
        <v>55</v>
      </c>
      <c r="E12" s="15" t="s">
        <v>54</v>
      </c>
      <c r="F12" s="16" t="s">
        <v>35</v>
      </c>
      <c r="G12" s="11">
        <v>12</v>
      </c>
      <c r="H12" s="8">
        <v>30</v>
      </c>
      <c r="I12" s="8">
        <v>33</v>
      </c>
      <c r="J12" s="16">
        <v>25</v>
      </c>
      <c r="K12" s="16">
        <v>4030</v>
      </c>
      <c r="L12" s="21">
        <v>100</v>
      </c>
      <c r="M12" s="17" t="s">
        <v>25</v>
      </c>
      <c r="N12" s="17" t="s">
        <v>25</v>
      </c>
      <c r="O12" s="17" t="s">
        <v>25</v>
      </c>
      <c r="P12" s="21">
        <f>(M12+N12+O12)/3</f>
        <v>100</v>
      </c>
      <c r="Q12" s="21">
        <f>L12*0.8+P12*0.2</f>
        <v>100</v>
      </c>
      <c r="R12" s="29" t="s">
        <v>26</v>
      </c>
      <c r="S12" s="31"/>
    </row>
    <row r="13" ht="25.95" customHeight="1" spans="1:19">
      <c r="A13" s="12" t="s">
        <v>20</v>
      </c>
      <c r="B13" s="13" t="s">
        <v>52</v>
      </c>
      <c r="C13" s="15">
        <v>2025475782</v>
      </c>
      <c r="D13" s="15" t="s">
        <v>56</v>
      </c>
      <c r="E13" s="15" t="s">
        <v>57</v>
      </c>
      <c r="F13" s="16" t="s">
        <v>58</v>
      </c>
      <c r="G13" s="11">
        <v>12</v>
      </c>
      <c r="H13" s="8">
        <v>30</v>
      </c>
      <c r="I13" s="8">
        <v>30</v>
      </c>
      <c r="J13" s="16">
        <v>25</v>
      </c>
      <c r="K13" s="16">
        <v>4065</v>
      </c>
      <c r="L13" s="21">
        <v>97</v>
      </c>
      <c r="M13" s="17" t="s">
        <v>25</v>
      </c>
      <c r="N13" s="17" t="s">
        <v>30</v>
      </c>
      <c r="O13" s="17" t="s">
        <v>59</v>
      </c>
      <c r="P13" s="23">
        <f>(M13+N13+O13)/3</f>
        <v>96</v>
      </c>
      <c r="Q13" s="32">
        <f>L13*0.8+P13*0.2</f>
        <v>96.8</v>
      </c>
      <c r="R13" s="29" t="s">
        <v>26</v>
      </c>
      <c r="S13" s="31"/>
    </row>
    <row r="14" ht="25.95" customHeight="1" spans="1:19">
      <c r="A14" s="12" t="s">
        <v>20</v>
      </c>
      <c r="B14" s="13" t="s">
        <v>52</v>
      </c>
      <c r="C14" s="14">
        <v>2025486396</v>
      </c>
      <c r="D14" s="14" t="s">
        <v>60</v>
      </c>
      <c r="E14" s="14" t="s">
        <v>54</v>
      </c>
      <c r="F14" s="8" t="s">
        <v>35</v>
      </c>
      <c r="G14" s="11">
        <v>12</v>
      </c>
      <c r="H14" s="8">
        <v>30</v>
      </c>
      <c r="I14" s="8">
        <v>27</v>
      </c>
      <c r="J14" s="16">
        <v>23</v>
      </c>
      <c r="K14" s="16">
        <v>4800</v>
      </c>
      <c r="L14" s="21">
        <f>SUM(G14:J14)</f>
        <v>92</v>
      </c>
      <c r="M14" s="17" t="s">
        <v>25</v>
      </c>
      <c r="N14" s="17" t="s">
        <v>25</v>
      </c>
      <c r="O14" s="17" t="s">
        <v>25</v>
      </c>
      <c r="P14" s="21">
        <v>100</v>
      </c>
      <c r="Q14" s="21">
        <v>93.6</v>
      </c>
      <c r="R14" s="29" t="s">
        <v>26</v>
      </c>
      <c r="S14" s="31"/>
    </row>
    <row r="15" ht="25.95" customHeight="1" spans="1:19">
      <c r="A15" s="12" t="s">
        <v>20</v>
      </c>
      <c r="B15" s="13" t="s">
        <v>52</v>
      </c>
      <c r="C15" s="15">
        <v>2025322173</v>
      </c>
      <c r="D15" s="15" t="s">
        <v>61</v>
      </c>
      <c r="E15" s="15" t="s">
        <v>57</v>
      </c>
      <c r="F15" s="16" t="s">
        <v>58</v>
      </c>
      <c r="G15" s="11">
        <v>11</v>
      </c>
      <c r="H15" s="8">
        <v>30</v>
      </c>
      <c r="I15" s="8">
        <v>24</v>
      </c>
      <c r="J15" s="16">
        <v>23</v>
      </c>
      <c r="K15" s="16">
        <v>4800</v>
      </c>
      <c r="L15" s="21">
        <v>88</v>
      </c>
      <c r="M15" s="17" t="s">
        <v>25</v>
      </c>
      <c r="N15" s="17" t="s">
        <v>25</v>
      </c>
      <c r="O15" s="17" t="s">
        <v>25</v>
      </c>
      <c r="P15" s="21">
        <f>(M15+N15+O15)/3</f>
        <v>100</v>
      </c>
      <c r="Q15" s="21">
        <f>L15*0.8+P15*0.2</f>
        <v>90.4</v>
      </c>
      <c r="R15" s="29" t="s">
        <v>26</v>
      </c>
      <c r="S15" s="31"/>
    </row>
    <row r="16" ht="25.95" customHeight="1" spans="1:19">
      <c r="A16" s="12" t="s">
        <v>20</v>
      </c>
      <c r="B16" s="13" t="s">
        <v>52</v>
      </c>
      <c r="C16" s="14">
        <v>2025570113</v>
      </c>
      <c r="D16" s="14" t="s">
        <v>62</v>
      </c>
      <c r="E16" s="14" t="s">
        <v>54</v>
      </c>
      <c r="F16" s="8" t="s">
        <v>35</v>
      </c>
      <c r="G16" s="11">
        <v>12</v>
      </c>
      <c r="H16" s="8">
        <v>30</v>
      </c>
      <c r="I16" s="8">
        <v>29</v>
      </c>
      <c r="J16" s="16">
        <v>16</v>
      </c>
      <c r="K16" s="16">
        <v>4800</v>
      </c>
      <c r="L16" s="21">
        <f>SUM(G16:J16)</f>
        <v>87</v>
      </c>
      <c r="M16" s="17" t="s">
        <v>25</v>
      </c>
      <c r="N16" s="17" t="s">
        <v>25</v>
      </c>
      <c r="O16" s="17" t="s">
        <v>25</v>
      </c>
      <c r="P16" s="21">
        <v>100</v>
      </c>
      <c r="Q16" s="21">
        <v>89.6</v>
      </c>
      <c r="R16" s="29" t="s">
        <v>26</v>
      </c>
      <c r="S16" s="31"/>
    </row>
    <row r="17" ht="25.95" customHeight="1" spans="1:19">
      <c r="A17" s="12" t="s">
        <v>20</v>
      </c>
      <c r="B17" s="13" t="s">
        <v>52</v>
      </c>
      <c r="C17" s="14">
        <v>2025270076</v>
      </c>
      <c r="D17" s="14" t="s">
        <v>63</v>
      </c>
      <c r="E17" s="14" t="s">
        <v>64</v>
      </c>
      <c r="F17" s="16" t="s">
        <v>65</v>
      </c>
      <c r="G17" s="17">
        <v>12</v>
      </c>
      <c r="H17" s="17">
        <v>30</v>
      </c>
      <c r="I17" s="17">
        <v>24</v>
      </c>
      <c r="J17" s="17">
        <v>23</v>
      </c>
      <c r="K17" s="16">
        <v>4800</v>
      </c>
      <c r="L17" s="21">
        <f>SUM(G17:J17)</f>
        <v>89</v>
      </c>
      <c r="M17" s="17">
        <v>100</v>
      </c>
      <c r="N17" s="17">
        <v>80</v>
      </c>
      <c r="O17" s="17">
        <v>94</v>
      </c>
      <c r="P17" s="23">
        <f>(M17+N17+O17)/3</f>
        <v>91.3333333333333</v>
      </c>
      <c r="Q17" s="22">
        <f>L17*0.8+P17*0.2</f>
        <v>89.4666666666667</v>
      </c>
      <c r="R17" s="29" t="s">
        <v>26</v>
      </c>
      <c r="S17" s="31"/>
    </row>
    <row r="18" ht="25.95" customHeight="1" spans="1:19">
      <c r="A18" s="12" t="s">
        <v>20</v>
      </c>
      <c r="B18" s="13" t="s">
        <v>52</v>
      </c>
      <c r="C18" s="15">
        <v>2025852623</v>
      </c>
      <c r="D18" s="15" t="s">
        <v>66</v>
      </c>
      <c r="E18" s="15" t="s">
        <v>57</v>
      </c>
      <c r="F18" s="16" t="s">
        <v>58</v>
      </c>
      <c r="G18" s="11">
        <v>11</v>
      </c>
      <c r="H18" s="8">
        <v>30</v>
      </c>
      <c r="I18" s="8">
        <v>28</v>
      </c>
      <c r="J18" s="16">
        <v>16</v>
      </c>
      <c r="K18" s="16">
        <v>4800</v>
      </c>
      <c r="L18" s="21">
        <v>85</v>
      </c>
      <c r="M18" s="17" t="s">
        <v>25</v>
      </c>
      <c r="N18" s="17" t="s">
        <v>25</v>
      </c>
      <c r="O18" s="17" t="s">
        <v>25</v>
      </c>
      <c r="P18" s="21">
        <f>(M18+N18+O18)/3</f>
        <v>100</v>
      </c>
      <c r="Q18" s="21">
        <f>L18*0.8+P18*0.2</f>
        <v>88</v>
      </c>
      <c r="R18" s="29" t="s">
        <v>26</v>
      </c>
      <c r="S18" s="31"/>
    </row>
    <row r="19" ht="25.95" customHeight="1" spans="1:19">
      <c r="A19" s="12" t="s">
        <v>20</v>
      </c>
      <c r="B19" s="13" t="s">
        <v>52</v>
      </c>
      <c r="C19" s="14">
        <v>2025051672</v>
      </c>
      <c r="D19" s="14" t="s">
        <v>67</v>
      </c>
      <c r="E19" s="14" t="s">
        <v>68</v>
      </c>
      <c r="F19" s="16" t="s">
        <v>69</v>
      </c>
      <c r="G19" s="11">
        <v>10</v>
      </c>
      <c r="H19" s="8">
        <v>24</v>
      </c>
      <c r="I19" s="8">
        <v>26</v>
      </c>
      <c r="J19" s="16">
        <v>25</v>
      </c>
      <c r="K19" s="16">
        <v>4800</v>
      </c>
      <c r="L19" s="21">
        <v>85</v>
      </c>
      <c r="M19" s="17" t="s">
        <v>25</v>
      </c>
      <c r="N19" s="17" t="s">
        <v>70</v>
      </c>
      <c r="O19" s="17" t="s">
        <v>25</v>
      </c>
      <c r="P19" s="23">
        <f>(M19+N19+O19)/3</f>
        <v>99</v>
      </c>
      <c r="Q19" s="32">
        <f>L19*0.8+P19*0.2</f>
        <v>87.8</v>
      </c>
      <c r="R19" s="29" t="s">
        <v>32</v>
      </c>
      <c r="S19" s="31"/>
    </row>
    <row r="20" ht="25.95" customHeight="1" spans="1:19">
      <c r="A20" s="12" t="s">
        <v>20</v>
      </c>
      <c r="B20" s="13" t="s">
        <v>52</v>
      </c>
      <c r="C20" s="15">
        <v>2025177428</v>
      </c>
      <c r="D20" s="15" t="s">
        <v>71</v>
      </c>
      <c r="E20" s="15" t="s">
        <v>54</v>
      </c>
      <c r="F20" s="16" t="s">
        <v>35</v>
      </c>
      <c r="G20" s="11">
        <v>11</v>
      </c>
      <c r="H20" s="8">
        <v>30</v>
      </c>
      <c r="I20" s="8">
        <v>30</v>
      </c>
      <c r="J20" s="16">
        <v>13</v>
      </c>
      <c r="K20" s="16">
        <v>4800</v>
      </c>
      <c r="L20" s="21">
        <v>84</v>
      </c>
      <c r="M20" s="17" t="s">
        <v>25</v>
      </c>
      <c r="N20" s="17" t="s">
        <v>25</v>
      </c>
      <c r="O20" s="17" t="s">
        <v>25</v>
      </c>
      <c r="P20" s="21">
        <f>(M20+N20+O20)/3</f>
        <v>100</v>
      </c>
      <c r="Q20" s="21">
        <f>L20*0.8+P20*0.2</f>
        <v>87.2</v>
      </c>
      <c r="R20" s="29" t="s">
        <v>32</v>
      </c>
      <c r="S20" s="31"/>
    </row>
    <row r="21" ht="25.95" customHeight="1" spans="1:19">
      <c r="A21" s="12" t="s">
        <v>20</v>
      </c>
      <c r="B21" s="13" t="s">
        <v>52</v>
      </c>
      <c r="C21" s="14">
        <v>2025032444</v>
      </c>
      <c r="D21" s="14" t="s">
        <v>72</v>
      </c>
      <c r="E21" s="14" t="s">
        <v>54</v>
      </c>
      <c r="F21" s="8" t="s">
        <v>35</v>
      </c>
      <c r="G21" s="11">
        <v>12</v>
      </c>
      <c r="H21" s="8">
        <v>30</v>
      </c>
      <c r="I21" s="8">
        <v>31</v>
      </c>
      <c r="J21" s="16">
        <v>11</v>
      </c>
      <c r="K21" s="16">
        <v>4800</v>
      </c>
      <c r="L21" s="21">
        <f>SUM(G21:J21)</f>
        <v>84</v>
      </c>
      <c r="M21" s="17" t="s">
        <v>30</v>
      </c>
      <c r="N21" s="17" t="s">
        <v>30</v>
      </c>
      <c r="O21" s="17" t="s">
        <v>30</v>
      </c>
      <c r="P21" s="21">
        <v>96</v>
      </c>
      <c r="Q21" s="21">
        <v>86.4</v>
      </c>
      <c r="R21" s="29" t="s">
        <v>32</v>
      </c>
      <c r="S21" s="31"/>
    </row>
    <row r="22" ht="25.95" customHeight="1" spans="1:19">
      <c r="A22" s="12" t="s">
        <v>20</v>
      </c>
      <c r="B22" s="13" t="s">
        <v>52</v>
      </c>
      <c r="C22" s="14">
        <v>2025084299</v>
      </c>
      <c r="D22" s="14" t="s">
        <v>73</v>
      </c>
      <c r="E22" s="14" t="s">
        <v>54</v>
      </c>
      <c r="F22" s="8" t="s">
        <v>35</v>
      </c>
      <c r="G22" s="11">
        <v>12</v>
      </c>
      <c r="H22" s="8">
        <v>25</v>
      </c>
      <c r="I22" s="8">
        <v>31</v>
      </c>
      <c r="J22" s="16">
        <v>14</v>
      </c>
      <c r="K22" s="16">
        <v>4800</v>
      </c>
      <c r="L22" s="21">
        <f>SUM(G22:J22)</f>
        <v>82</v>
      </c>
      <c r="M22" s="17" t="s">
        <v>25</v>
      </c>
      <c r="N22" s="17" t="s">
        <v>74</v>
      </c>
      <c r="O22" s="17" t="s">
        <v>31</v>
      </c>
      <c r="P22" s="21">
        <v>96.5</v>
      </c>
      <c r="Q22" s="21">
        <v>84.9</v>
      </c>
      <c r="R22" s="29" t="s">
        <v>32</v>
      </c>
      <c r="S22" s="31"/>
    </row>
    <row r="23" ht="25.95" customHeight="1" spans="1:19">
      <c r="A23" s="12" t="s">
        <v>20</v>
      </c>
      <c r="B23" s="13" t="s">
        <v>52</v>
      </c>
      <c r="C23" s="14">
        <v>2025069048</v>
      </c>
      <c r="D23" s="14" t="s">
        <v>75</v>
      </c>
      <c r="E23" s="14" t="s">
        <v>68</v>
      </c>
      <c r="F23" s="16" t="s">
        <v>69</v>
      </c>
      <c r="G23" s="17">
        <v>12</v>
      </c>
      <c r="H23" s="17">
        <v>30</v>
      </c>
      <c r="I23" s="17">
        <v>24</v>
      </c>
      <c r="J23" s="17">
        <v>13</v>
      </c>
      <c r="K23" s="16">
        <v>4800</v>
      </c>
      <c r="L23" s="21">
        <f>SUM(G23:J23)</f>
        <v>79</v>
      </c>
      <c r="M23" s="17" t="s">
        <v>25</v>
      </c>
      <c r="N23" s="17" t="s">
        <v>25</v>
      </c>
      <c r="O23" s="17" t="s">
        <v>25</v>
      </c>
      <c r="P23" s="23">
        <f>(M23+N23+O23)/3</f>
        <v>100</v>
      </c>
      <c r="Q23" s="32">
        <f>L23*0.8+P23*0.2</f>
        <v>83.2</v>
      </c>
      <c r="R23" s="29" t="s">
        <v>32</v>
      </c>
      <c r="S23" s="31"/>
    </row>
    <row r="24" ht="25.95" customHeight="1" spans="1:19">
      <c r="A24" s="12" t="s">
        <v>20</v>
      </c>
      <c r="B24" s="13" t="s">
        <v>52</v>
      </c>
      <c r="C24" s="14">
        <v>2025840602</v>
      </c>
      <c r="D24" s="14" t="s">
        <v>76</v>
      </c>
      <c r="E24" s="14" t="s">
        <v>77</v>
      </c>
      <c r="F24" s="16" t="s">
        <v>35</v>
      </c>
      <c r="G24" s="17">
        <v>11</v>
      </c>
      <c r="H24" s="17">
        <v>28</v>
      </c>
      <c r="I24" s="17">
        <v>21.5</v>
      </c>
      <c r="J24" s="17">
        <v>22</v>
      </c>
      <c r="K24" s="16">
        <v>4800</v>
      </c>
      <c r="L24" s="21">
        <f>SUM(G24:J24)</f>
        <v>82.5</v>
      </c>
      <c r="M24" s="17">
        <v>100</v>
      </c>
      <c r="N24" s="17">
        <v>72</v>
      </c>
      <c r="O24" s="17" t="s">
        <v>31</v>
      </c>
      <c r="P24" s="23">
        <v>86</v>
      </c>
      <c r="Q24" s="32">
        <f>L24*0.8+P24*0.2</f>
        <v>83.2</v>
      </c>
      <c r="R24" s="29" t="s">
        <v>32</v>
      </c>
      <c r="S24" s="31"/>
    </row>
    <row r="25" ht="25.95" customHeight="1" spans="1:19">
      <c r="A25" s="12" t="s">
        <v>20</v>
      </c>
      <c r="B25" s="13" t="s">
        <v>52</v>
      </c>
      <c r="C25" s="14">
        <v>2025035817</v>
      </c>
      <c r="D25" s="14" t="s">
        <v>78</v>
      </c>
      <c r="E25" s="14" t="s">
        <v>79</v>
      </c>
      <c r="F25" s="16" t="s">
        <v>80</v>
      </c>
      <c r="G25" s="17">
        <v>12</v>
      </c>
      <c r="H25" s="17">
        <v>26</v>
      </c>
      <c r="I25" s="17">
        <v>26</v>
      </c>
      <c r="J25" s="17">
        <v>14</v>
      </c>
      <c r="K25" s="16">
        <v>4800</v>
      </c>
      <c r="L25" s="21">
        <f>SUM(G25:J25)</f>
        <v>78</v>
      </c>
      <c r="M25" s="17">
        <v>100</v>
      </c>
      <c r="N25" s="17">
        <v>100</v>
      </c>
      <c r="O25" s="17" t="s">
        <v>31</v>
      </c>
      <c r="P25" s="23">
        <v>100</v>
      </c>
      <c r="Q25" s="32">
        <f>L25*0.8+P25*0.2</f>
        <v>82.4</v>
      </c>
      <c r="R25" s="29" t="s">
        <v>32</v>
      </c>
      <c r="S25" s="31"/>
    </row>
    <row r="26" ht="25.95" customHeight="1" spans="1:19">
      <c r="A26" s="12" t="s">
        <v>20</v>
      </c>
      <c r="B26" s="13" t="s">
        <v>52</v>
      </c>
      <c r="C26" s="15">
        <v>2025457082</v>
      </c>
      <c r="D26" s="15" t="s">
        <v>81</v>
      </c>
      <c r="E26" s="15" t="s">
        <v>57</v>
      </c>
      <c r="F26" s="16" t="s">
        <v>58</v>
      </c>
      <c r="G26" s="11">
        <v>12</v>
      </c>
      <c r="H26" s="8">
        <v>25</v>
      </c>
      <c r="I26" s="8">
        <v>18</v>
      </c>
      <c r="J26" s="16">
        <v>19</v>
      </c>
      <c r="K26" s="16">
        <v>4800</v>
      </c>
      <c r="L26" s="21">
        <v>74</v>
      </c>
      <c r="M26" s="17" t="s">
        <v>25</v>
      </c>
      <c r="N26" s="17" t="s">
        <v>25</v>
      </c>
      <c r="O26" s="17" t="s">
        <v>25</v>
      </c>
      <c r="P26" s="23">
        <f>(M26+N26+O26)/3</f>
        <v>100</v>
      </c>
      <c r="Q26" s="32">
        <v>79.2</v>
      </c>
      <c r="R26" s="29" t="s">
        <v>32</v>
      </c>
      <c r="S26" s="31"/>
    </row>
    <row r="27" ht="25.95" customHeight="1" spans="1:19">
      <c r="A27" s="12" t="s">
        <v>20</v>
      </c>
      <c r="B27" s="13" t="s">
        <v>52</v>
      </c>
      <c r="C27" s="14">
        <v>2025077053</v>
      </c>
      <c r="D27" s="14" t="s">
        <v>82</v>
      </c>
      <c r="E27" s="14" t="s">
        <v>54</v>
      </c>
      <c r="F27" s="8" t="s">
        <v>35</v>
      </c>
      <c r="G27" s="11">
        <v>12</v>
      </c>
      <c r="H27" s="8">
        <v>30</v>
      </c>
      <c r="I27" s="8">
        <v>20</v>
      </c>
      <c r="J27" s="16">
        <v>11</v>
      </c>
      <c r="K27" s="16">
        <v>4800</v>
      </c>
      <c r="L27" s="21">
        <f t="shared" ref="L27:L32" si="2">SUM(G27:J27)</f>
        <v>73</v>
      </c>
      <c r="M27" s="17" t="s">
        <v>25</v>
      </c>
      <c r="N27" s="17" t="s">
        <v>25</v>
      </c>
      <c r="O27" s="17" t="s">
        <v>25</v>
      </c>
      <c r="P27" s="21">
        <v>100</v>
      </c>
      <c r="Q27" s="21">
        <v>78.4</v>
      </c>
      <c r="R27" s="29" t="s">
        <v>32</v>
      </c>
      <c r="S27" s="31"/>
    </row>
    <row r="28" ht="25.95" customHeight="1" spans="1:19">
      <c r="A28" s="12" t="s">
        <v>20</v>
      </c>
      <c r="B28" s="13" t="s">
        <v>52</v>
      </c>
      <c r="C28" s="14">
        <v>2025857486</v>
      </c>
      <c r="D28" s="14" t="s">
        <v>83</v>
      </c>
      <c r="E28" s="14" t="s">
        <v>79</v>
      </c>
      <c r="F28" s="16" t="s">
        <v>80</v>
      </c>
      <c r="G28" s="17">
        <v>12</v>
      </c>
      <c r="H28" s="17">
        <v>28</v>
      </c>
      <c r="I28" s="17">
        <v>24</v>
      </c>
      <c r="J28" s="17">
        <v>8</v>
      </c>
      <c r="K28" s="16">
        <v>4800</v>
      </c>
      <c r="L28" s="21">
        <f t="shared" si="2"/>
        <v>72</v>
      </c>
      <c r="M28" s="17">
        <v>100</v>
      </c>
      <c r="N28" s="17">
        <v>100</v>
      </c>
      <c r="O28" s="17" t="s">
        <v>31</v>
      </c>
      <c r="P28" s="23">
        <v>100</v>
      </c>
      <c r="Q28" s="32">
        <f t="shared" ref="Q28:Q37" si="3">L28*0.8+P28*0.2</f>
        <v>77.6</v>
      </c>
      <c r="R28" s="29" t="s">
        <v>32</v>
      </c>
      <c r="S28" s="31"/>
    </row>
    <row r="29" ht="25.95" customHeight="1" spans="1:19">
      <c r="A29" s="12" t="s">
        <v>20</v>
      </c>
      <c r="B29" s="13" t="s">
        <v>52</v>
      </c>
      <c r="C29" s="14">
        <v>2025221357</v>
      </c>
      <c r="D29" s="14" t="s">
        <v>84</v>
      </c>
      <c r="E29" s="14" t="s">
        <v>79</v>
      </c>
      <c r="F29" s="16" t="s">
        <v>80</v>
      </c>
      <c r="G29" s="17">
        <v>12</v>
      </c>
      <c r="H29" s="17">
        <v>25</v>
      </c>
      <c r="I29" s="17">
        <v>13</v>
      </c>
      <c r="J29" s="17">
        <v>22</v>
      </c>
      <c r="K29" s="16">
        <v>4800</v>
      </c>
      <c r="L29" s="21">
        <f t="shared" si="2"/>
        <v>72</v>
      </c>
      <c r="M29" s="17">
        <v>100</v>
      </c>
      <c r="N29" s="17">
        <v>100</v>
      </c>
      <c r="O29" s="17">
        <v>100</v>
      </c>
      <c r="P29" s="23">
        <f t="shared" ref="P29:P35" si="4">(M29+N29+O29)/3</f>
        <v>100</v>
      </c>
      <c r="Q29" s="32">
        <f t="shared" si="3"/>
        <v>77.6</v>
      </c>
      <c r="R29" s="29" t="s">
        <v>32</v>
      </c>
      <c r="S29" s="31"/>
    </row>
    <row r="30" ht="25.95" customHeight="1" spans="1:19">
      <c r="A30" s="12" t="s">
        <v>20</v>
      </c>
      <c r="B30" s="13" t="s">
        <v>52</v>
      </c>
      <c r="C30" s="14">
        <v>2025058778</v>
      </c>
      <c r="D30" s="14" t="s">
        <v>85</v>
      </c>
      <c r="E30" s="14" t="s">
        <v>64</v>
      </c>
      <c r="F30" s="16" t="s">
        <v>65</v>
      </c>
      <c r="G30" s="17">
        <v>12</v>
      </c>
      <c r="H30" s="17">
        <v>28</v>
      </c>
      <c r="I30" s="17">
        <v>20</v>
      </c>
      <c r="J30" s="17">
        <v>11</v>
      </c>
      <c r="K30" s="16">
        <v>4800</v>
      </c>
      <c r="L30" s="21">
        <f t="shared" si="2"/>
        <v>71</v>
      </c>
      <c r="M30" s="17">
        <v>100</v>
      </c>
      <c r="N30" s="17">
        <v>100</v>
      </c>
      <c r="O30" s="17">
        <v>100</v>
      </c>
      <c r="P30" s="23">
        <f t="shared" si="4"/>
        <v>100</v>
      </c>
      <c r="Q30" s="32">
        <f t="shared" si="3"/>
        <v>76.8</v>
      </c>
      <c r="R30" s="29" t="s">
        <v>32</v>
      </c>
      <c r="S30" s="31"/>
    </row>
    <row r="31" ht="25.95" customHeight="1" spans="1:19">
      <c r="A31" s="12" t="s">
        <v>20</v>
      </c>
      <c r="B31" s="13" t="s">
        <v>52</v>
      </c>
      <c r="C31" s="14">
        <v>2025411306</v>
      </c>
      <c r="D31" s="14" t="s">
        <v>86</v>
      </c>
      <c r="E31" s="14" t="s">
        <v>64</v>
      </c>
      <c r="F31" s="16" t="s">
        <v>65</v>
      </c>
      <c r="G31" s="17">
        <v>12</v>
      </c>
      <c r="H31" s="17">
        <v>30</v>
      </c>
      <c r="I31" s="17">
        <v>23</v>
      </c>
      <c r="J31" s="17">
        <v>7</v>
      </c>
      <c r="K31" s="16">
        <v>4800</v>
      </c>
      <c r="L31" s="21">
        <f t="shared" si="2"/>
        <v>72</v>
      </c>
      <c r="M31" s="17">
        <v>76</v>
      </c>
      <c r="N31" s="17">
        <v>100</v>
      </c>
      <c r="O31" s="17">
        <v>100</v>
      </c>
      <c r="P31" s="23">
        <f t="shared" si="4"/>
        <v>92</v>
      </c>
      <c r="Q31" s="23">
        <f t="shared" si="3"/>
        <v>76</v>
      </c>
      <c r="R31" s="29" t="s">
        <v>32</v>
      </c>
      <c r="S31" s="31"/>
    </row>
    <row r="32" ht="25.95" customHeight="1" spans="1:19">
      <c r="A32" s="12" t="s">
        <v>20</v>
      </c>
      <c r="B32" s="13" t="s">
        <v>52</v>
      </c>
      <c r="C32" s="14">
        <v>2025566822</v>
      </c>
      <c r="D32" s="14" t="s">
        <v>87</v>
      </c>
      <c r="E32" s="14" t="s">
        <v>68</v>
      </c>
      <c r="F32" s="16" t="s">
        <v>35</v>
      </c>
      <c r="G32" s="11">
        <v>12</v>
      </c>
      <c r="H32" s="8">
        <v>28</v>
      </c>
      <c r="I32" s="8">
        <v>24</v>
      </c>
      <c r="J32" s="16">
        <v>5</v>
      </c>
      <c r="K32" s="16">
        <v>4800</v>
      </c>
      <c r="L32" s="21">
        <f t="shared" si="2"/>
        <v>69</v>
      </c>
      <c r="M32" s="17" t="s">
        <v>25</v>
      </c>
      <c r="N32" s="17" t="s">
        <v>25</v>
      </c>
      <c r="O32" s="17" t="s">
        <v>59</v>
      </c>
      <c r="P32" s="22">
        <f t="shared" si="4"/>
        <v>97.3333333333333</v>
      </c>
      <c r="Q32" s="22">
        <f t="shared" si="3"/>
        <v>74.6666666666667</v>
      </c>
      <c r="R32" s="29" t="s">
        <v>32</v>
      </c>
      <c r="S32" s="31"/>
    </row>
    <row r="33" ht="25.95" customHeight="1" spans="1:19">
      <c r="A33" s="12" t="s">
        <v>20</v>
      </c>
      <c r="B33" s="13" t="s">
        <v>52</v>
      </c>
      <c r="C33" s="14">
        <v>2025852068</v>
      </c>
      <c r="D33" s="14" t="s">
        <v>88</v>
      </c>
      <c r="E33" s="14" t="s">
        <v>89</v>
      </c>
      <c r="F33" s="16" t="s">
        <v>90</v>
      </c>
      <c r="G33" s="18">
        <v>11</v>
      </c>
      <c r="H33" s="18">
        <v>24</v>
      </c>
      <c r="I33" s="18">
        <v>19</v>
      </c>
      <c r="J33" s="18">
        <v>9</v>
      </c>
      <c r="K33" s="16">
        <v>4800</v>
      </c>
      <c r="L33" s="21">
        <v>63</v>
      </c>
      <c r="M33" s="17" t="s">
        <v>91</v>
      </c>
      <c r="N33" s="24">
        <v>100</v>
      </c>
      <c r="O33" s="24">
        <v>100</v>
      </c>
      <c r="P33" s="23">
        <f t="shared" si="4"/>
        <v>98</v>
      </c>
      <c r="Q33" s="23">
        <f t="shared" si="3"/>
        <v>70</v>
      </c>
      <c r="R33" s="29" t="s">
        <v>32</v>
      </c>
      <c r="S33" s="31"/>
    </row>
    <row r="34" ht="25.95" customHeight="1" spans="1:19">
      <c r="A34" s="12" t="s">
        <v>20</v>
      </c>
      <c r="B34" s="13" t="s">
        <v>52</v>
      </c>
      <c r="C34" s="14">
        <v>2025954863</v>
      </c>
      <c r="D34" s="14" t="s">
        <v>92</v>
      </c>
      <c r="E34" s="14" t="s">
        <v>93</v>
      </c>
      <c r="F34" s="16" t="s">
        <v>94</v>
      </c>
      <c r="G34" s="11">
        <v>12</v>
      </c>
      <c r="H34" s="8">
        <v>30</v>
      </c>
      <c r="I34" s="8">
        <v>19</v>
      </c>
      <c r="J34" s="8">
        <v>0</v>
      </c>
      <c r="K34" s="8">
        <v>4800</v>
      </c>
      <c r="L34" s="21">
        <f t="shared" ref="L34:L46" si="5">SUM(G34:J34)</f>
        <v>61</v>
      </c>
      <c r="M34" s="8" t="s">
        <v>25</v>
      </c>
      <c r="N34" s="8" t="s">
        <v>25</v>
      </c>
      <c r="O34" s="17" t="s">
        <v>25</v>
      </c>
      <c r="P34" s="23">
        <f t="shared" si="4"/>
        <v>100</v>
      </c>
      <c r="Q34" s="32">
        <f t="shared" si="3"/>
        <v>68.8</v>
      </c>
      <c r="R34" s="29" t="s">
        <v>32</v>
      </c>
      <c r="S34" s="31"/>
    </row>
    <row r="35" ht="25.95" customHeight="1" spans="1:19">
      <c r="A35" s="12" t="s">
        <v>20</v>
      </c>
      <c r="B35" s="13" t="s">
        <v>52</v>
      </c>
      <c r="C35" s="14">
        <v>2025044334</v>
      </c>
      <c r="D35" s="14" t="s">
        <v>95</v>
      </c>
      <c r="E35" s="14" t="s">
        <v>64</v>
      </c>
      <c r="F35" s="16" t="s">
        <v>65</v>
      </c>
      <c r="G35" s="17">
        <v>12</v>
      </c>
      <c r="H35" s="17">
        <v>30</v>
      </c>
      <c r="I35" s="17">
        <v>17</v>
      </c>
      <c r="J35" s="17">
        <v>0</v>
      </c>
      <c r="K35" s="16">
        <v>4800</v>
      </c>
      <c r="L35" s="21">
        <f t="shared" si="5"/>
        <v>59</v>
      </c>
      <c r="M35" s="17">
        <v>100</v>
      </c>
      <c r="N35" s="17">
        <v>100</v>
      </c>
      <c r="O35" s="17">
        <v>100</v>
      </c>
      <c r="P35" s="23">
        <f t="shared" si="4"/>
        <v>100</v>
      </c>
      <c r="Q35" s="32">
        <f t="shared" si="3"/>
        <v>67.2</v>
      </c>
      <c r="R35" s="29" t="s">
        <v>37</v>
      </c>
      <c r="S35" s="31"/>
    </row>
    <row r="36" ht="25.95" customHeight="1" spans="1:19">
      <c r="A36" s="12" t="s">
        <v>20</v>
      </c>
      <c r="B36" s="13" t="s">
        <v>52</v>
      </c>
      <c r="C36" s="14">
        <v>2025280896</v>
      </c>
      <c r="D36" s="14" t="s">
        <v>96</v>
      </c>
      <c r="E36" s="14" t="s">
        <v>97</v>
      </c>
      <c r="F36" s="16" t="s">
        <v>98</v>
      </c>
      <c r="G36" s="11">
        <v>12</v>
      </c>
      <c r="H36" s="8">
        <v>23</v>
      </c>
      <c r="I36" s="8">
        <v>23.5</v>
      </c>
      <c r="J36" s="8">
        <v>0</v>
      </c>
      <c r="K36" s="8">
        <v>4800</v>
      </c>
      <c r="L36" s="21">
        <f t="shared" si="5"/>
        <v>58.5</v>
      </c>
      <c r="M36" s="8" t="s">
        <v>25</v>
      </c>
      <c r="N36" s="8" t="s">
        <v>25</v>
      </c>
      <c r="O36" s="17" t="s">
        <v>31</v>
      </c>
      <c r="P36" s="23">
        <v>100</v>
      </c>
      <c r="Q36" s="32">
        <f t="shared" si="3"/>
        <v>66.8</v>
      </c>
      <c r="R36" s="29" t="s">
        <v>37</v>
      </c>
      <c r="S36" s="31"/>
    </row>
    <row r="37" ht="25.95" customHeight="1" spans="1:19">
      <c r="A37" s="12" t="s">
        <v>20</v>
      </c>
      <c r="B37" s="13" t="s">
        <v>52</v>
      </c>
      <c r="C37" s="14">
        <v>2025028562</v>
      </c>
      <c r="D37" s="14" t="s">
        <v>99</v>
      </c>
      <c r="E37" s="14" t="s">
        <v>93</v>
      </c>
      <c r="F37" s="16" t="s">
        <v>94</v>
      </c>
      <c r="G37" s="11">
        <v>12</v>
      </c>
      <c r="H37" s="8">
        <v>30</v>
      </c>
      <c r="I37" s="8">
        <v>17.5</v>
      </c>
      <c r="J37" s="8">
        <v>0</v>
      </c>
      <c r="K37" s="8">
        <v>4800</v>
      </c>
      <c r="L37" s="21">
        <f t="shared" si="5"/>
        <v>59.5</v>
      </c>
      <c r="M37" s="8" t="s">
        <v>100</v>
      </c>
      <c r="N37" s="8" t="s">
        <v>25</v>
      </c>
      <c r="O37" s="8" t="s">
        <v>25</v>
      </c>
      <c r="P37" s="22">
        <f>(M37+N37+O37)/3</f>
        <v>92.3333333333333</v>
      </c>
      <c r="Q37" s="22">
        <f t="shared" si="3"/>
        <v>66.0666666666667</v>
      </c>
      <c r="R37" s="29" t="s">
        <v>37</v>
      </c>
      <c r="S37" s="31"/>
    </row>
    <row r="38" ht="25.95" customHeight="1" spans="1:19">
      <c r="A38" s="12" t="s">
        <v>20</v>
      </c>
      <c r="B38" s="13" t="s">
        <v>52</v>
      </c>
      <c r="C38" s="14">
        <v>2025280134</v>
      </c>
      <c r="D38" s="14" t="s">
        <v>101</v>
      </c>
      <c r="E38" s="14" t="s">
        <v>54</v>
      </c>
      <c r="F38" s="8" t="s">
        <v>35</v>
      </c>
      <c r="G38" s="11">
        <v>12</v>
      </c>
      <c r="H38" s="8">
        <v>25</v>
      </c>
      <c r="I38" s="8">
        <v>12</v>
      </c>
      <c r="J38" s="16">
        <v>8</v>
      </c>
      <c r="K38" s="16">
        <v>4800</v>
      </c>
      <c r="L38" s="21">
        <f t="shared" si="5"/>
        <v>57</v>
      </c>
      <c r="M38" s="17" t="s">
        <v>25</v>
      </c>
      <c r="N38" s="17" t="s">
        <v>74</v>
      </c>
      <c r="O38" s="17" t="s">
        <v>25</v>
      </c>
      <c r="P38" s="21">
        <v>97.66</v>
      </c>
      <c r="Q38" s="21">
        <v>65.13</v>
      </c>
      <c r="R38" s="29" t="s">
        <v>37</v>
      </c>
      <c r="S38" s="31"/>
    </row>
    <row r="39" ht="25.95" customHeight="1" spans="1:19">
      <c r="A39" s="12" t="s">
        <v>20</v>
      </c>
      <c r="B39" s="13" t="s">
        <v>52</v>
      </c>
      <c r="C39" s="14">
        <v>2025320475</v>
      </c>
      <c r="D39" s="14" t="s">
        <v>102</v>
      </c>
      <c r="E39" s="14" t="s">
        <v>77</v>
      </c>
      <c r="F39" s="16" t="s">
        <v>35</v>
      </c>
      <c r="G39" s="17">
        <v>11</v>
      </c>
      <c r="H39" s="17">
        <v>23</v>
      </c>
      <c r="I39" s="17">
        <v>13.5</v>
      </c>
      <c r="J39" s="17">
        <v>8</v>
      </c>
      <c r="K39" s="16">
        <v>4800</v>
      </c>
      <c r="L39" s="21">
        <f t="shared" si="5"/>
        <v>55.5</v>
      </c>
      <c r="M39" s="17">
        <v>100</v>
      </c>
      <c r="N39" s="17">
        <v>100</v>
      </c>
      <c r="O39" s="17">
        <v>100</v>
      </c>
      <c r="P39" s="23">
        <f>(M39+N39+O39)/3</f>
        <v>100</v>
      </c>
      <c r="Q39" s="32">
        <f>L39*0.8+P39*0.2</f>
        <v>64.4</v>
      </c>
      <c r="R39" s="29" t="s">
        <v>37</v>
      </c>
      <c r="S39" s="31"/>
    </row>
    <row r="40" ht="25.95" customHeight="1" spans="1:19">
      <c r="A40" s="12" t="s">
        <v>20</v>
      </c>
      <c r="B40" s="13" t="s">
        <v>52</v>
      </c>
      <c r="C40" s="14">
        <v>2025001537</v>
      </c>
      <c r="D40" s="14" t="s">
        <v>103</v>
      </c>
      <c r="E40" s="14" t="s">
        <v>97</v>
      </c>
      <c r="F40" s="16" t="s">
        <v>98</v>
      </c>
      <c r="G40" s="11">
        <v>12</v>
      </c>
      <c r="H40" s="8">
        <v>25</v>
      </c>
      <c r="I40" s="8">
        <v>16</v>
      </c>
      <c r="J40" s="8">
        <v>0</v>
      </c>
      <c r="K40" s="8">
        <v>4800</v>
      </c>
      <c r="L40" s="21">
        <f t="shared" si="5"/>
        <v>53</v>
      </c>
      <c r="M40" s="8" t="s">
        <v>25</v>
      </c>
      <c r="N40" s="8" t="s">
        <v>25</v>
      </c>
      <c r="O40" s="8" t="s">
        <v>25</v>
      </c>
      <c r="P40" s="23">
        <f>(M40+N40+O40)/3</f>
        <v>100</v>
      </c>
      <c r="Q40" s="32">
        <f>L40*0.8+P40*0.2</f>
        <v>62.4</v>
      </c>
      <c r="R40" s="29" t="s">
        <v>37</v>
      </c>
      <c r="S40" s="31"/>
    </row>
    <row r="41" ht="25.95" customHeight="1" spans="1:19">
      <c r="A41" s="12" t="s">
        <v>20</v>
      </c>
      <c r="B41" s="13" t="s">
        <v>52</v>
      </c>
      <c r="C41" s="14">
        <v>2025397149</v>
      </c>
      <c r="D41" s="14" t="s">
        <v>104</v>
      </c>
      <c r="E41" s="14" t="s">
        <v>79</v>
      </c>
      <c r="F41" s="16" t="s">
        <v>80</v>
      </c>
      <c r="G41" s="17">
        <v>12</v>
      </c>
      <c r="H41" s="17">
        <v>25</v>
      </c>
      <c r="I41" s="17">
        <v>16</v>
      </c>
      <c r="J41" s="17">
        <v>0</v>
      </c>
      <c r="K41" s="16">
        <v>4800</v>
      </c>
      <c r="L41" s="21">
        <f t="shared" si="5"/>
        <v>53</v>
      </c>
      <c r="M41" s="17">
        <v>100</v>
      </c>
      <c r="N41" s="17">
        <v>100</v>
      </c>
      <c r="O41" s="17">
        <v>100</v>
      </c>
      <c r="P41" s="23">
        <f>(M41+N41+O41)/3</f>
        <v>100</v>
      </c>
      <c r="Q41" s="32">
        <f>L41*0.8+P41*0.2</f>
        <v>62.4</v>
      </c>
      <c r="R41" s="29" t="s">
        <v>37</v>
      </c>
      <c r="S41" s="31"/>
    </row>
    <row r="42" ht="25.95" customHeight="1" spans="1:19">
      <c r="A42" s="12" t="s">
        <v>20</v>
      </c>
      <c r="B42" s="13" t="s">
        <v>52</v>
      </c>
      <c r="C42" s="14">
        <v>2025567392</v>
      </c>
      <c r="D42" s="14" t="s">
        <v>105</v>
      </c>
      <c r="E42" s="14" t="s">
        <v>97</v>
      </c>
      <c r="F42" s="16" t="s">
        <v>98</v>
      </c>
      <c r="G42" s="11">
        <v>12</v>
      </c>
      <c r="H42" s="8">
        <v>21</v>
      </c>
      <c r="I42" s="8">
        <v>20</v>
      </c>
      <c r="J42" s="8">
        <v>0</v>
      </c>
      <c r="K42" s="8">
        <v>4800</v>
      </c>
      <c r="L42" s="21">
        <f t="shared" si="5"/>
        <v>53</v>
      </c>
      <c r="M42" s="8" t="s">
        <v>30</v>
      </c>
      <c r="N42" s="8" t="s">
        <v>25</v>
      </c>
      <c r="O42" s="8" t="s">
        <v>25</v>
      </c>
      <c r="P42" s="22">
        <f>(M42+N42+O42)/3</f>
        <v>98.6666666666667</v>
      </c>
      <c r="Q42" s="22">
        <f>L42*0.8+P42*0.2</f>
        <v>62.1333333333333</v>
      </c>
      <c r="R42" s="29" t="s">
        <v>37</v>
      </c>
      <c r="S42" s="31"/>
    </row>
    <row r="43" ht="25.95" customHeight="1" spans="1:19">
      <c r="A43" s="12" t="s">
        <v>20</v>
      </c>
      <c r="B43" s="13" t="s">
        <v>52</v>
      </c>
      <c r="C43" s="14">
        <v>2025751676</v>
      </c>
      <c r="D43" s="14" t="s">
        <v>106</v>
      </c>
      <c r="E43" s="14" t="s">
        <v>77</v>
      </c>
      <c r="F43" s="16" t="s">
        <v>35</v>
      </c>
      <c r="G43" s="17">
        <v>12</v>
      </c>
      <c r="H43" s="17">
        <v>30</v>
      </c>
      <c r="I43" s="17">
        <v>8</v>
      </c>
      <c r="J43" s="17">
        <v>11</v>
      </c>
      <c r="K43" s="16">
        <v>4800</v>
      </c>
      <c r="L43" s="21">
        <f t="shared" si="5"/>
        <v>61</v>
      </c>
      <c r="M43" s="17">
        <v>100</v>
      </c>
      <c r="N43" s="17">
        <v>0</v>
      </c>
      <c r="O43" s="17">
        <v>100</v>
      </c>
      <c r="P43" s="23">
        <f>(M43+N43+O43)/3</f>
        <v>66.6666666666667</v>
      </c>
      <c r="Q43" s="22">
        <f>L43*0.8+P43*0.2</f>
        <v>62.1333333333333</v>
      </c>
      <c r="R43" s="29" t="s">
        <v>37</v>
      </c>
      <c r="S43" s="31"/>
    </row>
    <row r="44" ht="25.95" customHeight="1" spans="1:19">
      <c r="A44" s="12" t="s">
        <v>20</v>
      </c>
      <c r="B44" s="13" t="s">
        <v>52</v>
      </c>
      <c r="C44" s="14">
        <v>2025953238</v>
      </c>
      <c r="D44" s="14" t="s">
        <v>107</v>
      </c>
      <c r="E44" s="14" t="s">
        <v>54</v>
      </c>
      <c r="F44" s="8" t="s">
        <v>35</v>
      </c>
      <c r="G44" s="11">
        <v>12</v>
      </c>
      <c r="H44" s="8">
        <v>26</v>
      </c>
      <c r="I44" s="8">
        <v>14</v>
      </c>
      <c r="J44" s="16">
        <v>0</v>
      </c>
      <c r="K44" s="16">
        <v>4800</v>
      </c>
      <c r="L44" s="21">
        <f t="shared" si="5"/>
        <v>52</v>
      </c>
      <c r="M44" s="17" t="s">
        <v>25</v>
      </c>
      <c r="N44" s="17" t="s">
        <v>25</v>
      </c>
      <c r="O44" s="17" t="s">
        <v>31</v>
      </c>
      <c r="P44" s="21">
        <v>100</v>
      </c>
      <c r="Q44" s="21">
        <v>61.6</v>
      </c>
      <c r="R44" s="29" t="s">
        <v>37</v>
      </c>
      <c r="S44" s="31"/>
    </row>
    <row r="45" ht="25.95" customHeight="1" spans="1:19">
      <c r="A45" s="12" t="s">
        <v>20</v>
      </c>
      <c r="B45" s="13" t="s">
        <v>52</v>
      </c>
      <c r="C45" s="14">
        <v>2025164691</v>
      </c>
      <c r="D45" s="14" t="s">
        <v>108</v>
      </c>
      <c r="E45" s="14" t="s">
        <v>77</v>
      </c>
      <c r="F45" s="16" t="s">
        <v>35</v>
      </c>
      <c r="G45" s="17">
        <v>10</v>
      </c>
      <c r="H45" s="17">
        <v>19</v>
      </c>
      <c r="I45" s="17">
        <v>15.5</v>
      </c>
      <c r="J45" s="17">
        <v>6</v>
      </c>
      <c r="K45" s="16">
        <v>4800</v>
      </c>
      <c r="L45" s="21">
        <f t="shared" si="5"/>
        <v>50.5</v>
      </c>
      <c r="M45" s="17">
        <v>100</v>
      </c>
      <c r="N45" s="17">
        <v>93</v>
      </c>
      <c r="O45" s="17">
        <v>100</v>
      </c>
      <c r="P45" s="23">
        <f t="shared" ref="P45:P51" si="6">(M45+N45+O45)/3</f>
        <v>97.6666666666667</v>
      </c>
      <c r="Q45" s="22">
        <f t="shared" ref="Q45:Q65" si="7">L45*0.8+P45*0.2</f>
        <v>59.9333333333334</v>
      </c>
      <c r="R45" s="29" t="s">
        <v>37</v>
      </c>
      <c r="S45" s="31"/>
    </row>
    <row r="46" ht="25.95" customHeight="1" spans="1:19">
      <c r="A46" s="12" t="s">
        <v>20</v>
      </c>
      <c r="B46" s="13" t="s">
        <v>52</v>
      </c>
      <c r="C46" s="14">
        <v>2025154617</v>
      </c>
      <c r="D46" s="14" t="s">
        <v>109</v>
      </c>
      <c r="E46" s="14" t="s">
        <v>93</v>
      </c>
      <c r="F46" s="16" t="s">
        <v>94</v>
      </c>
      <c r="G46" s="11">
        <v>12</v>
      </c>
      <c r="H46" s="8">
        <v>26</v>
      </c>
      <c r="I46" s="8">
        <v>9</v>
      </c>
      <c r="J46" s="8">
        <v>2</v>
      </c>
      <c r="K46" s="8">
        <v>4800</v>
      </c>
      <c r="L46" s="21">
        <f t="shared" si="5"/>
        <v>49</v>
      </c>
      <c r="M46" s="8" t="s">
        <v>110</v>
      </c>
      <c r="N46" s="8" t="s">
        <v>59</v>
      </c>
      <c r="O46" s="17" t="s">
        <v>70</v>
      </c>
      <c r="P46" s="23">
        <f t="shared" si="6"/>
        <v>93</v>
      </c>
      <c r="Q46" s="32">
        <f t="shared" si="7"/>
        <v>57.8</v>
      </c>
      <c r="R46" s="29" t="s">
        <v>37</v>
      </c>
      <c r="S46" s="31"/>
    </row>
    <row r="47" ht="25.95" customHeight="1" spans="1:19">
      <c r="A47" s="12" t="s">
        <v>20</v>
      </c>
      <c r="B47" s="13" t="s">
        <v>52</v>
      </c>
      <c r="C47" s="14">
        <v>2025902418</v>
      </c>
      <c r="D47" s="14" t="s">
        <v>111</v>
      </c>
      <c r="E47" s="14" t="s">
        <v>112</v>
      </c>
      <c r="F47" s="16" t="s">
        <v>113</v>
      </c>
      <c r="G47" s="17" t="s">
        <v>114</v>
      </c>
      <c r="H47" s="17" t="s">
        <v>46</v>
      </c>
      <c r="I47" s="17" t="s">
        <v>115</v>
      </c>
      <c r="J47" s="17" t="s">
        <v>116</v>
      </c>
      <c r="K47" s="16">
        <v>4800</v>
      </c>
      <c r="L47" s="21">
        <v>47</v>
      </c>
      <c r="M47" s="24">
        <v>100</v>
      </c>
      <c r="N47" s="24">
        <v>100</v>
      </c>
      <c r="O47" s="24">
        <v>100</v>
      </c>
      <c r="P47" s="23">
        <f t="shared" si="6"/>
        <v>100</v>
      </c>
      <c r="Q47" s="32">
        <f t="shared" si="7"/>
        <v>57.6</v>
      </c>
      <c r="R47" s="29" t="s">
        <v>37</v>
      </c>
      <c r="S47" s="31"/>
    </row>
    <row r="48" ht="25.95" customHeight="1" spans="1:19">
      <c r="A48" s="12" t="s">
        <v>20</v>
      </c>
      <c r="B48" s="13" t="s">
        <v>52</v>
      </c>
      <c r="C48" s="14">
        <v>2025667316</v>
      </c>
      <c r="D48" s="14" t="s">
        <v>117</v>
      </c>
      <c r="E48" s="14" t="s">
        <v>93</v>
      </c>
      <c r="F48" s="16" t="s">
        <v>94</v>
      </c>
      <c r="G48" s="11">
        <v>11</v>
      </c>
      <c r="H48" s="8">
        <v>24</v>
      </c>
      <c r="I48" s="8">
        <v>12</v>
      </c>
      <c r="J48" s="8">
        <v>0</v>
      </c>
      <c r="K48" s="8">
        <v>4800</v>
      </c>
      <c r="L48" s="21">
        <f>SUM(G48:J48)</f>
        <v>47</v>
      </c>
      <c r="M48" s="8" t="s">
        <v>25</v>
      </c>
      <c r="N48" s="8" t="s">
        <v>118</v>
      </c>
      <c r="O48" s="17" t="s">
        <v>25</v>
      </c>
      <c r="P48" s="22">
        <f t="shared" si="6"/>
        <v>96.3333333333333</v>
      </c>
      <c r="Q48" s="22">
        <f t="shared" si="7"/>
        <v>56.8666666666667</v>
      </c>
      <c r="R48" s="29" t="s">
        <v>37</v>
      </c>
      <c r="S48" s="31"/>
    </row>
    <row r="49" ht="25.95" customHeight="1" spans="1:19">
      <c r="A49" s="12" t="s">
        <v>20</v>
      </c>
      <c r="B49" s="13" t="s">
        <v>52</v>
      </c>
      <c r="C49" s="14">
        <v>2025396963</v>
      </c>
      <c r="D49" s="14" t="s">
        <v>119</v>
      </c>
      <c r="E49" s="14" t="s">
        <v>120</v>
      </c>
      <c r="F49" s="16" t="s">
        <v>121</v>
      </c>
      <c r="G49" s="11">
        <v>8</v>
      </c>
      <c r="H49" s="8">
        <v>30</v>
      </c>
      <c r="I49" s="8">
        <v>8</v>
      </c>
      <c r="J49" s="16">
        <v>0</v>
      </c>
      <c r="K49" s="16">
        <v>4800</v>
      </c>
      <c r="L49" s="21">
        <v>46</v>
      </c>
      <c r="M49" s="17" t="s">
        <v>25</v>
      </c>
      <c r="N49" s="17" t="s">
        <v>25</v>
      </c>
      <c r="O49" s="17" t="s">
        <v>25</v>
      </c>
      <c r="P49" s="23">
        <f t="shared" si="6"/>
        <v>100</v>
      </c>
      <c r="Q49" s="32">
        <f t="shared" si="7"/>
        <v>56.8</v>
      </c>
      <c r="R49" s="29" t="s">
        <v>37</v>
      </c>
      <c r="S49" s="31"/>
    </row>
    <row r="50" ht="25.95" customHeight="1" spans="1:19">
      <c r="A50" s="12" t="s">
        <v>20</v>
      </c>
      <c r="B50" s="13" t="s">
        <v>52</v>
      </c>
      <c r="C50" s="14">
        <v>2025854930</v>
      </c>
      <c r="D50" s="14" t="s">
        <v>122</v>
      </c>
      <c r="E50" s="14" t="s">
        <v>123</v>
      </c>
      <c r="F50" s="16" t="s">
        <v>124</v>
      </c>
      <c r="G50" s="17">
        <v>12</v>
      </c>
      <c r="H50" s="17">
        <v>18</v>
      </c>
      <c r="I50" s="17">
        <v>16</v>
      </c>
      <c r="J50" s="17">
        <v>0</v>
      </c>
      <c r="K50" s="16">
        <v>4800</v>
      </c>
      <c r="L50" s="21">
        <f>SUM(G50:J50)</f>
        <v>46</v>
      </c>
      <c r="M50" s="17">
        <v>76</v>
      </c>
      <c r="N50" s="17">
        <v>100</v>
      </c>
      <c r="O50" s="17">
        <v>100</v>
      </c>
      <c r="P50" s="23">
        <f t="shared" si="6"/>
        <v>92</v>
      </c>
      <c r="Q50" s="32">
        <f t="shared" si="7"/>
        <v>55.2</v>
      </c>
      <c r="R50" s="29" t="s">
        <v>37</v>
      </c>
      <c r="S50" s="31"/>
    </row>
    <row r="51" ht="25.95" customHeight="1" spans="1:19">
      <c r="A51" s="12" t="s">
        <v>20</v>
      </c>
      <c r="B51" s="13" t="s">
        <v>52</v>
      </c>
      <c r="C51" s="15">
        <v>2025733803</v>
      </c>
      <c r="D51" s="15" t="s">
        <v>125</v>
      </c>
      <c r="E51" s="15" t="s">
        <v>57</v>
      </c>
      <c r="F51" s="16" t="s">
        <v>58</v>
      </c>
      <c r="G51" s="11">
        <v>12</v>
      </c>
      <c r="H51" s="8">
        <v>15</v>
      </c>
      <c r="I51" s="8">
        <v>16</v>
      </c>
      <c r="J51" s="16">
        <v>0</v>
      </c>
      <c r="K51" s="16">
        <v>4800</v>
      </c>
      <c r="L51" s="21">
        <v>43</v>
      </c>
      <c r="M51" s="17" t="s">
        <v>25</v>
      </c>
      <c r="N51" s="17" t="s">
        <v>25</v>
      </c>
      <c r="O51" s="17" t="s">
        <v>25</v>
      </c>
      <c r="P51" s="21">
        <f t="shared" si="6"/>
        <v>100</v>
      </c>
      <c r="Q51" s="21">
        <f t="shared" si="7"/>
        <v>54.4</v>
      </c>
      <c r="R51" s="29" t="s">
        <v>37</v>
      </c>
      <c r="S51" s="31"/>
    </row>
    <row r="52" ht="25.95" customHeight="1" spans="1:19">
      <c r="A52" s="12" t="s">
        <v>20</v>
      </c>
      <c r="B52" s="13" t="s">
        <v>52</v>
      </c>
      <c r="C52" s="14">
        <v>2025407511</v>
      </c>
      <c r="D52" s="14" t="s">
        <v>126</v>
      </c>
      <c r="E52" s="14" t="s">
        <v>127</v>
      </c>
      <c r="F52" s="16" t="s">
        <v>128</v>
      </c>
      <c r="G52" s="17">
        <v>12</v>
      </c>
      <c r="H52" s="17">
        <v>19</v>
      </c>
      <c r="I52" s="17">
        <v>10</v>
      </c>
      <c r="J52" s="17">
        <v>0</v>
      </c>
      <c r="K52" s="16">
        <v>4800</v>
      </c>
      <c r="L52" s="21">
        <f>SUM(G52:J52)</f>
        <v>41</v>
      </c>
      <c r="M52" s="17">
        <v>100</v>
      </c>
      <c r="N52" s="17" t="s">
        <v>31</v>
      </c>
      <c r="O52" s="17" t="s">
        <v>31</v>
      </c>
      <c r="P52" s="23">
        <v>100</v>
      </c>
      <c r="Q52" s="32">
        <f t="shared" si="7"/>
        <v>52.8</v>
      </c>
      <c r="R52" s="29" t="s">
        <v>37</v>
      </c>
      <c r="S52" s="31"/>
    </row>
    <row r="53" ht="25.95" customHeight="1" spans="1:19">
      <c r="A53" s="12" t="s">
        <v>20</v>
      </c>
      <c r="B53" s="13" t="s">
        <v>52</v>
      </c>
      <c r="C53" s="14">
        <v>2025886400</v>
      </c>
      <c r="D53" s="14" t="s">
        <v>129</v>
      </c>
      <c r="E53" s="14" t="s">
        <v>123</v>
      </c>
      <c r="F53" s="16" t="s">
        <v>124</v>
      </c>
      <c r="G53" s="17">
        <v>10</v>
      </c>
      <c r="H53" s="17">
        <v>11</v>
      </c>
      <c r="I53" s="17">
        <v>19.5</v>
      </c>
      <c r="J53" s="17">
        <v>0</v>
      </c>
      <c r="K53" s="16">
        <v>4800</v>
      </c>
      <c r="L53" s="21">
        <f>SUM(G53:J53)</f>
        <v>40.5</v>
      </c>
      <c r="M53" s="17">
        <v>100</v>
      </c>
      <c r="N53" s="17">
        <v>100</v>
      </c>
      <c r="O53" s="17">
        <v>100</v>
      </c>
      <c r="P53" s="23">
        <f>(M53+N53+O53)/3</f>
        <v>100</v>
      </c>
      <c r="Q53" s="32">
        <f t="shared" si="7"/>
        <v>52.4</v>
      </c>
      <c r="R53" s="29" t="s">
        <v>37</v>
      </c>
      <c r="S53" s="31"/>
    </row>
    <row r="54" ht="25.95" customHeight="1" spans="1:19">
      <c r="A54" s="12" t="s">
        <v>20</v>
      </c>
      <c r="B54" s="13" t="s">
        <v>52</v>
      </c>
      <c r="C54" s="14">
        <v>2025897634</v>
      </c>
      <c r="D54" s="14" t="s">
        <v>130</v>
      </c>
      <c r="E54" s="14" t="s">
        <v>97</v>
      </c>
      <c r="F54" s="16" t="s">
        <v>98</v>
      </c>
      <c r="G54" s="11">
        <v>12</v>
      </c>
      <c r="H54" s="8">
        <v>26</v>
      </c>
      <c r="I54" s="8">
        <v>4</v>
      </c>
      <c r="J54" s="8">
        <v>0</v>
      </c>
      <c r="K54" s="8">
        <v>4800</v>
      </c>
      <c r="L54" s="21">
        <f>SUM(G54:J54)</f>
        <v>42</v>
      </c>
      <c r="M54" s="8" t="s">
        <v>131</v>
      </c>
      <c r="N54" s="8" t="s">
        <v>30</v>
      </c>
      <c r="O54" s="17" t="s">
        <v>25</v>
      </c>
      <c r="P54" s="22">
        <f>(M54+N54+O54)/3</f>
        <v>92.6666666666667</v>
      </c>
      <c r="Q54" s="22">
        <f t="shared" si="7"/>
        <v>52.1333333333333</v>
      </c>
      <c r="R54" s="29" t="s">
        <v>37</v>
      </c>
      <c r="S54" s="31"/>
    </row>
    <row r="55" ht="25.95" customHeight="1" spans="1:19">
      <c r="A55" s="12" t="s">
        <v>20</v>
      </c>
      <c r="B55" s="13" t="s">
        <v>52</v>
      </c>
      <c r="C55" s="15">
        <v>2025678169</v>
      </c>
      <c r="D55" s="15" t="s">
        <v>132</v>
      </c>
      <c r="E55" s="15" t="s">
        <v>54</v>
      </c>
      <c r="F55" s="16" t="s">
        <v>58</v>
      </c>
      <c r="G55" s="11">
        <v>10</v>
      </c>
      <c r="H55" s="8">
        <v>9</v>
      </c>
      <c r="I55" s="8">
        <v>20</v>
      </c>
      <c r="J55" s="16">
        <v>0</v>
      </c>
      <c r="K55" s="16">
        <v>4800</v>
      </c>
      <c r="L55" s="21">
        <v>39</v>
      </c>
      <c r="M55" s="17" t="s">
        <v>25</v>
      </c>
      <c r="N55" s="17" t="s">
        <v>25</v>
      </c>
      <c r="O55" s="17" t="s">
        <v>25</v>
      </c>
      <c r="P55" s="21">
        <f>(M55+N55+O55)/3</f>
        <v>100</v>
      </c>
      <c r="Q55" s="21">
        <f t="shared" si="7"/>
        <v>51.2</v>
      </c>
      <c r="R55" s="29" t="s">
        <v>37</v>
      </c>
      <c r="S55" s="31"/>
    </row>
    <row r="56" ht="25.95" customHeight="1" spans="1:19">
      <c r="A56" s="12" t="s">
        <v>20</v>
      </c>
      <c r="B56" s="13" t="s">
        <v>52</v>
      </c>
      <c r="C56" s="14">
        <v>2025151517</v>
      </c>
      <c r="D56" s="14" t="s">
        <v>133</v>
      </c>
      <c r="E56" s="14" t="s">
        <v>68</v>
      </c>
      <c r="F56" s="16" t="s">
        <v>69</v>
      </c>
      <c r="G56" s="11">
        <v>10</v>
      </c>
      <c r="H56" s="8">
        <v>0</v>
      </c>
      <c r="I56" s="8">
        <v>20</v>
      </c>
      <c r="J56" s="16">
        <v>9</v>
      </c>
      <c r="K56" s="16">
        <v>4800</v>
      </c>
      <c r="L56" s="21">
        <f>SUM(G56:J56)</f>
        <v>39</v>
      </c>
      <c r="M56" s="25" t="s">
        <v>25</v>
      </c>
      <c r="N56" s="25" t="s">
        <v>25</v>
      </c>
      <c r="O56" s="25" t="s">
        <v>25</v>
      </c>
      <c r="P56" s="23">
        <f>(M56+N56+O56)/3</f>
        <v>100</v>
      </c>
      <c r="Q56" s="32">
        <f t="shared" si="7"/>
        <v>51.2</v>
      </c>
      <c r="R56" s="29" t="s">
        <v>37</v>
      </c>
      <c r="S56" s="31"/>
    </row>
    <row r="57" ht="25.95" customHeight="1" spans="1:19">
      <c r="A57" s="12" t="s">
        <v>20</v>
      </c>
      <c r="B57" s="13" t="s">
        <v>52</v>
      </c>
      <c r="C57" s="14">
        <v>2025190162</v>
      </c>
      <c r="D57" s="14" t="s">
        <v>134</v>
      </c>
      <c r="E57" s="14" t="s">
        <v>120</v>
      </c>
      <c r="F57" s="16" t="s">
        <v>121</v>
      </c>
      <c r="G57" s="11">
        <v>10</v>
      </c>
      <c r="H57" s="8">
        <v>30</v>
      </c>
      <c r="I57" s="8">
        <v>9</v>
      </c>
      <c r="J57" s="16">
        <v>0</v>
      </c>
      <c r="K57" s="16">
        <v>4800</v>
      </c>
      <c r="L57" s="21">
        <v>49</v>
      </c>
      <c r="M57" s="25" t="s">
        <v>135</v>
      </c>
      <c r="N57" s="25" t="s">
        <v>25</v>
      </c>
      <c r="O57" s="25" t="s">
        <v>136</v>
      </c>
      <c r="P57" s="22">
        <f>(M57+N57+O57)/3</f>
        <v>56.6666666666667</v>
      </c>
      <c r="Q57" s="22">
        <f t="shared" si="7"/>
        <v>50.5333333333333</v>
      </c>
      <c r="R57" s="29" t="s">
        <v>37</v>
      </c>
      <c r="S57" s="31"/>
    </row>
    <row r="58" ht="25.95" customHeight="1" spans="1:19">
      <c r="A58" s="12" t="s">
        <v>20</v>
      </c>
      <c r="B58" s="13" t="s">
        <v>52</v>
      </c>
      <c r="C58" s="14">
        <v>2025476902</v>
      </c>
      <c r="D58" s="14" t="s">
        <v>137</v>
      </c>
      <c r="E58" s="14" t="s">
        <v>77</v>
      </c>
      <c r="F58" s="16" t="s">
        <v>35</v>
      </c>
      <c r="G58" s="17">
        <v>11</v>
      </c>
      <c r="H58" s="17">
        <v>11</v>
      </c>
      <c r="I58" s="17">
        <v>16</v>
      </c>
      <c r="J58" s="17">
        <v>0</v>
      </c>
      <c r="K58" s="16">
        <v>4800</v>
      </c>
      <c r="L58" s="21">
        <f>SUM(G58:J58)</f>
        <v>38</v>
      </c>
      <c r="M58" s="25">
        <v>100</v>
      </c>
      <c r="N58" s="25" t="s">
        <v>31</v>
      </c>
      <c r="O58" s="17">
        <v>100</v>
      </c>
      <c r="P58" s="23">
        <v>100</v>
      </c>
      <c r="Q58" s="32">
        <f t="shared" si="7"/>
        <v>50.4</v>
      </c>
      <c r="R58" s="29" t="s">
        <v>37</v>
      </c>
      <c r="S58" s="31"/>
    </row>
    <row r="59" ht="25.95" customHeight="1" spans="1:19">
      <c r="A59" s="12" t="s">
        <v>20</v>
      </c>
      <c r="B59" s="13" t="s">
        <v>52</v>
      </c>
      <c r="C59" s="14">
        <v>2025911034</v>
      </c>
      <c r="D59" s="14" t="s">
        <v>138</v>
      </c>
      <c r="E59" s="14" t="s">
        <v>123</v>
      </c>
      <c r="F59" s="16" t="s">
        <v>124</v>
      </c>
      <c r="G59" s="17">
        <v>10</v>
      </c>
      <c r="H59" s="17">
        <v>16</v>
      </c>
      <c r="I59" s="17">
        <v>11</v>
      </c>
      <c r="J59" s="17">
        <v>0</v>
      </c>
      <c r="K59" s="16">
        <v>4800</v>
      </c>
      <c r="L59" s="21">
        <f>SUM(G59:J59)</f>
        <v>37</v>
      </c>
      <c r="M59" s="25">
        <v>100</v>
      </c>
      <c r="N59" s="25">
        <v>100</v>
      </c>
      <c r="O59" s="25">
        <v>100</v>
      </c>
      <c r="P59" s="23">
        <f>(M59+N59+O59)/3</f>
        <v>100</v>
      </c>
      <c r="Q59" s="32">
        <f t="shared" si="7"/>
        <v>49.6</v>
      </c>
      <c r="R59" s="29" t="s">
        <v>47</v>
      </c>
      <c r="S59" s="31"/>
    </row>
    <row r="60" ht="25.95" customHeight="1" spans="1:19">
      <c r="A60" s="12" t="s">
        <v>20</v>
      </c>
      <c r="B60" s="13" t="s">
        <v>52</v>
      </c>
      <c r="C60" s="14">
        <v>2025413430</v>
      </c>
      <c r="D60" s="14" t="s">
        <v>139</v>
      </c>
      <c r="E60" s="14" t="s">
        <v>89</v>
      </c>
      <c r="F60" s="16" t="s">
        <v>140</v>
      </c>
      <c r="G60" s="18">
        <v>12</v>
      </c>
      <c r="H60" s="18">
        <v>15</v>
      </c>
      <c r="I60" s="18">
        <v>9</v>
      </c>
      <c r="J60" s="18">
        <v>0</v>
      </c>
      <c r="K60" s="16">
        <v>4800</v>
      </c>
      <c r="L60" s="21">
        <v>36</v>
      </c>
      <c r="M60" s="23">
        <v>100</v>
      </c>
      <c r="N60" s="23">
        <v>100</v>
      </c>
      <c r="O60" s="17" t="s">
        <v>141</v>
      </c>
      <c r="P60" s="23">
        <f>(M60+N60+O60)/3</f>
        <v>93.3333333333333</v>
      </c>
      <c r="Q60" s="22">
        <f t="shared" si="7"/>
        <v>47.4666666666667</v>
      </c>
      <c r="R60" s="29" t="s">
        <v>47</v>
      </c>
      <c r="S60" s="31"/>
    </row>
    <row r="61" ht="25.95" customHeight="1" spans="1:19">
      <c r="A61" s="12" t="s">
        <v>20</v>
      </c>
      <c r="B61" s="13" t="s">
        <v>52</v>
      </c>
      <c r="C61" s="14">
        <v>2025786173</v>
      </c>
      <c r="D61" s="14" t="s">
        <v>142</v>
      </c>
      <c r="E61" s="14" t="s">
        <v>89</v>
      </c>
      <c r="F61" s="16" t="s">
        <v>140</v>
      </c>
      <c r="G61" s="18">
        <v>9</v>
      </c>
      <c r="H61" s="18">
        <v>15</v>
      </c>
      <c r="I61" s="18">
        <v>8</v>
      </c>
      <c r="J61" s="18">
        <v>0</v>
      </c>
      <c r="K61" s="16">
        <v>4800</v>
      </c>
      <c r="L61" s="21">
        <v>32</v>
      </c>
      <c r="M61" s="23">
        <v>100</v>
      </c>
      <c r="N61" s="23">
        <v>100</v>
      </c>
      <c r="O61" s="17" t="s">
        <v>143</v>
      </c>
      <c r="P61" s="23">
        <v>100</v>
      </c>
      <c r="Q61" s="32">
        <f t="shared" si="7"/>
        <v>45.6</v>
      </c>
      <c r="R61" s="29" t="s">
        <v>47</v>
      </c>
      <c r="S61" s="31"/>
    </row>
    <row r="62" ht="25.95" customHeight="1" spans="1:19">
      <c r="A62" s="12" t="s">
        <v>20</v>
      </c>
      <c r="B62" s="13" t="s">
        <v>52</v>
      </c>
      <c r="C62" s="15">
        <v>2025106752</v>
      </c>
      <c r="D62" s="15" t="s">
        <v>144</v>
      </c>
      <c r="E62" s="15" t="s">
        <v>54</v>
      </c>
      <c r="F62" s="16" t="s">
        <v>35</v>
      </c>
      <c r="G62" s="11">
        <v>10</v>
      </c>
      <c r="H62" s="8">
        <v>25</v>
      </c>
      <c r="I62" s="8">
        <v>0</v>
      </c>
      <c r="J62" s="16">
        <v>0</v>
      </c>
      <c r="K62" s="16">
        <v>4800</v>
      </c>
      <c r="L62" s="21">
        <v>35</v>
      </c>
      <c r="M62" s="17" t="s">
        <v>145</v>
      </c>
      <c r="N62" s="25" t="s">
        <v>146</v>
      </c>
      <c r="O62" s="25" t="s">
        <v>147</v>
      </c>
      <c r="P62" s="22">
        <f>(M62+N62+O62)/3</f>
        <v>76.6666666666667</v>
      </c>
      <c r="Q62" s="22">
        <f t="shared" si="7"/>
        <v>43.3333333333333</v>
      </c>
      <c r="R62" s="29" t="s">
        <v>47</v>
      </c>
      <c r="S62" s="31"/>
    </row>
    <row r="63" ht="25.95" customHeight="1" spans="1:19">
      <c r="A63" s="12" t="s">
        <v>20</v>
      </c>
      <c r="B63" s="13" t="s">
        <v>52</v>
      </c>
      <c r="C63" s="14">
        <v>2025271915</v>
      </c>
      <c r="D63" s="14" t="s">
        <v>148</v>
      </c>
      <c r="E63" s="14" t="s">
        <v>112</v>
      </c>
      <c r="F63" s="16" t="s">
        <v>113</v>
      </c>
      <c r="G63" s="18">
        <v>10</v>
      </c>
      <c r="H63" s="18">
        <v>0</v>
      </c>
      <c r="I63" s="18">
        <v>16.5</v>
      </c>
      <c r="J63" s="18">
        <v>0</v>
      </c>
      <c r="K63" s="16">
        <v>4800</v>
      </c>
      <c r="L63" s="21">
        <v>26.5</v>
      </c>
      <c r="M63" s="23">
        <v>100</v>
      </c>
      <c r="N63" s="24">
        <v>100</v>
      </c>
      <c r="O63" s="25" t="s">
        <v>25</v>
      </c>
      <c r="P63" s="23">
        <f>(M63+N63+O63)/3</f>
        <v>100</v>
      </c>
      <c r="Q63" s="32">
        <f t="shared" si="7"/>
        <v>41.2</v>
      </c>
      <c r="R63" s="29" t="s">
        <v>47</v>
      </c>
      <c r="S63" s="31"/>
    </row>
    <row r="64" ht="25.95" customHeight="1" spans="1:19">
      <c r="A64" s="12" t="s">
        <v>20</v>
      </c>
      <c r="B64" s="13" t="s">
        <v>52</v>
      </c>
      <c r="C64" s="14">
        <v>2025523909</v>
      </c>
      <c r="D64" s="14" t="s">
        <v>149</v>
      </c>
      <c r="E64" s="14" t="s">
        <v>68</v>
      </c>
      <c r="F64" s="16" t="s">
        <v>150</v>
      </c>
      <c r="G64" s="11">
        <v>10</v>
      </c>
      <c r="H64" s="8">
        <v>8</v>
      </c>
      <c r="I64" s="8">
        <v>11</v>
      </c>
      <c r="J64" s="16">
        <v>0</v>
      </c>
      <c r="K64" s="16">
        <v>4800</v>
      </c>
      <c r="L64" s="21">
        <f>SUM(G64:J64)</f>
        <v>29</v>
      </c>
      <c r="M64" s="17" t="s">
        <v>151</v>
      </c>
      <c r="N64" s="17" t="s">
        <v>152</v>
      </c>
      <c r="O64" s="17" t="s">
        <v>145</v>
      </c>
      <c r="P64" s="23">
        <f>(M64+N64+O64)/3</f>
        <v>83</v>
      </c>
      <c r="Q64" s="32">
        <f t="shared" si="7"/>
        <v>39.8</v>
      </c>
      <c r="R64" s="29" t="s">
        <v>47</v>
      </c>
      <c r="S64" s="31"/>
    </row>
    <row r="65" ht="25.95" customHeight="1" spans="1:19">
      <c r="A65" s="12" t="s">
        <v>20</v>
      </c>
      <c r="B65" s="13" t="s">
        <v>52</v>
      </c>
      <c r="C65" s="14">
        <v>2025117140</v>
      </c>
      <c r="D65" s="14" t="s">
        <v>153</v>
      </c>
      <c r="E65" s="14" t="s">
        <v>79</v>
      </c>
      <c r="F65" s="16" t="s">
        <v>80</v>
      </c>
      <c r="G65" s="17">
        <v>12</v>
      </c>
      <c r="H65" s="17">
        <v>5</v>
      </c>
      <c r="I65" s="17">
        <v>14</v>
      </c>
      <c r="J65" s="17">
        <v>0</v>
      </c>
      <c r="K65" s="16">
        <v>4800</v>
      </c>
      <c r="L65" s="21">
        <f>SUM(G65:J65)</f>
        <v>31</v>
      </c>
      <c r="M65" s="17">
        <v>60</v>
      </c>
      <c r="N65" s="17">
        <v>60</v>
      </c>
      <c r="O65" s="17">
        <v>100</v>
      </c>
      <c r="P65" s="23">
        <f>(M65+N65+O65)/3</f>
        <v>73.3333333333333</v>
      </c>
      <c r="Q65" s="22">
        <f t="shared" si="7"/>
        <v>39.4666666666667</v>
      </c>
      <c r="R65" s="29" t="s">
        <v>47</v>
      </c>
      <c r="S65" s="31"/>
    </row>
    <row r="66" ht="25.95" customHeight="1" spans="1:19">
      <c r="A66" s="12" t="s">
        <v>20</v>
      </c>
      <c r="B66" s="13" t="s">
        <v>52</v>
      </c>
      <c r="C66" s="14">
        <v>2025691653</v>
      </c>
      <c r="D66" s="14" t="s">
        <v>154</v>
      </c>
      <c r="E66" s="14" t="s">
        <v>68</v>
      </c>
      <c r="F66" s="16" t="s">
        <v>150</v>
      </c>
      <c r="G66" s="11">
        <v>12</v>
      </c>
      <c r="H66" s="8">
        <v>3</v>
      </c>
      <c r="I66" s="8">
        <v>15</v>
      </c>
      <c r="J66" s="16">
        <v>0</v>
      </c>
      <c r="K66" s="16">
        <v>4800</v>
      </c>
      <c r="L66" s="21">
        <v>30</v>
      </c>
      <c r="M66" s="17" t="s">
        <v>25</v>
      </c>
      <c r="N66" s="17" t="s">
        <v>155</v>
      </c>
      <c r="O66" s="17" t="s">
        <v>156</v>
      </c>
      <c r="P66" s="23">
        <f t="shared" ref="P66:P75" si="8">(M66+N66+O66)/3</f>
        <v>75</v>
      </c>
      <c r="Q66" s="23">
        <f t="shared" ref="Q66:Q75" si="9">L66*0.8+P66*0.2</f>
        <v>39</v>
      </c>
      <c r="R66" s="29" t="s">
        <v>47</v>
      </c>
      <c r="S66" s="31"/>
    </row>
    <row r="67" ht="25.95" customHeight="1" spans="1:19">
      <c r="A67" s="12" t="s">
        <v>20</v>
      </c>
      <c r="B67" s="13" t="s">
        <v>52</v>
      </c>
      <c r="C67" s="14">
        <v>2025536521</v>
      </c>
      <c r="D67" s="14" t="s">
        <v>157</v>
      </c>
      <c r="E67" s="14" t="s">
        <v>89</v>
      </c>
      <c r="F67" s="16" t="s">
        <v>140</v>
      </c>
      <c r="G67" s="18">
        <v>11</v>
      </c>
      <c r="H67" s="18">
        <v>5</v>
      </c>
      <c r="I67" s="18">
        <v>7</v>
      </c>
      <c r="J67" s="18">
        <v>0</v>
      </c>
      <c r="K67" s="16">
        <v>4800</v>
      </c>
      <c r="L67" s="21">
        <v>23</v>
      </c>
      <c r="M67" s="24">
        <v>100</v>
      </c>
      <c r="N67" s="24">
        <v>100</v>
      </c>
      <c r="O67" s="24">
        <v>100</v>
      </c>
      <c r="P67" s="23">
        <f t="shared" si="8"/>
        <v>100</v>
      </c>
      <c r="Q67" s="32">
        <f t="shared" si="9"/>
        <v>38.4</v>
      </c>
      <c r="R67" s="29" t="s">
        <v>47</v>
      </c>
      <c r="S67" s="31"/>
    </row>
    <row r="68" ht="25.95" customHeight="1" spans="1:19">
      <c r="A68" s="12" t="s">
        <v>20</v>
      </c>
      <c r="B68" s="8" t="s">
        <v>52</v>
      </c>
      <c r="C68" s="9">
        <v>2025697814</v>
      </c>
      <c r="D68" s="9" t="s">
        <v>158</v>
      </c>
      <c r="E68" s="9" t="s">
        <v>68</v>
      </c>
      <c r="F68" s="16" t="s">
        <v>35</v>
      </c>
      <c r="G68" s="11">
        <v>7</v>
      </c>
      <c r="H68" s="8">
        <v>0</v>
      </c>
      <c r="I68" s="8">
        <v>17</v>
      </c>
      <c r="J68" s="16">
        <v>11</v>
      </c>
      <c r="K68" s="16">
        <v>4800</v>
      </c>
      <c r="L68" s="21">
        <f>SUM(G68:J68)</f>
        <v>35</v>
      </c>
      <c r="M68" s="25" t="s">
        <v>25</v>
      </c>
      <c r="N68" s="25" t="s">
        <v>25</v>
      </c>
      <c r="O68" s="17" t="s">
        <v>25</v>
      </c>
      <c r="P68" s="23">
        <f t="shared" si="8"/>
        <v>100</v>
      </c>
      <c r="Q68" s="23">
        <v>38</v>
      </c>
      <c r="R68" s="29" t="s">
        <v>47</v>
      </c>
      <c r="S68" s="39" t="s">
        <v>159</v>
      </c>
    </row>
    <row r="69" ht="25.95" customHeight="1" spans="1:19">
      <c r="A69" s="12" t="s">
        <v>20</v>
      </c>
      <c r="B69" s="8" t="s">
        <v>52</v>
      </c>
      <c r="C69" s="9">
        <v>2025046482</v>
      </c>
      <c r="D69" s="9" t="s">
        <v>160</v>
      </c>
      <c r="E69" s="9" t="s">
        <v>112</v>
      </c>
      <c r="F69" s="16" t="s">
        <v>113</v>
      </c>
      <c r="G69" s="18">
        <v>11</v>
      </c>
      <c r="H69" s="18">
        <v>0</v>
      </c>
      <c r="I69" s="18">
        <v>13</v>
      </c>
      <c r="J69" s="18">
        <v>0</v>
      </c>
      <c r="K69" s="16">
        <v>4800</v>
      </c>
      <c r="L69" s="21">
        <v>24</v>
      </c>
      <c r="M69" s="24">
        <v>100</v>
      </c>
      <c r="N69" s="17" t="s">
        <v>161</v>
      </c>
      <c r="O69" s="24">
        <v>100</v>
      </c>
      <c r="P69" s="23">
        <f t="shared" si="8"/>
        <v>91.6666666666667</v>
      </c>
      <c r="Q69" s="22">
        <f>L69*0.8+P69*0.2</f>
        <v>37.5333333333333</v>
      </c>
      <c r="R69" s="29" t="s">
        <v>47</v>
      </c>
      <c r="S69" s="39"/>
    </row>
    <row r="70" ht="25.95" customHeight="1" spans="1:19">
      <c r="A70" s="12" t="s">
        <v>20</v>
      </c>
      <c r="B70" s="8" t="s">
        <v>52</v>
      </c>
      <c r="C70" s="9">
        <v>2025511309</v>
      </c>
      <c r="D70" s="9" t="s">
        <v>162</v>
      </c>
      <c r="E70" s="9" t="s">
        <v>93</v>
      </c>
      <c r="F70" s="16" t="s">
        <v>94</v>
      </c>
      <c r="G70" s="11">
        <v>10</v>
      </c>
      <c r="H70" s="11">
        <v>10</v>
      </c>
      <c r="I70" s="11">
        <v>6.5</v>
      </c>
      <c r="J70" s="11">
        <v>2</v>
      </c>
      <c r="K70" s="11">
        <v>4800</v>
      </c>
      <c r="L70" s="21">
        <f>SUM(G70:J70)</f>
        <v>28.5</v>
      </c>
      <c r="M70" s="11" t="s">
        <v>25</v>
      </c>
      <c r="N70" s="11" t="s">
        <v>163</v>
      </c>
      <c r="O70" s="11" t="s">
        <v>131</v>
      </c>
      <c r="P70" s="22">
        <f t="shared" si="8"/>
        <v>71.3333333333333</v>
      </c>
      <c r="Q70" s="22">
        <f>L70*0.8+P70*0.2</f>
        <v>37.0666666666667</v>
      </c>
      <c r="R70" s="29" t="s">
        <v>47</v>
      </c>
      <c r="S70" s="39"/>
    </row>
    <row r="71" ht="25.95" customHeight="1" spans="1:19">
      <c r="A71" s="12" t="s">
        <v>20</v>
      </c>
      <c r="B71" s="8" t="s">
        <v>52</v>
      </c>
      <c r="C71" s="9">
        <v>2025291570</v>
      </c>
      <c r="D71" s="9" t="s">
        <v>164</v>
      </c>
      <c r="E71" s="9" t="s">
        <v>112</v>
      </c>
      <c r="F71" s="16" t="s">
        <v>113</v>
      </c>
      <c r="G71" s="18">
        <v>11</v>
      </c>
      <c r="H71" s="18">
        <v>4</v>
      </c>
      <c r="I71" s="18">
        <v>7</v>
      </c>
      <c r="J71" s="18">
        <v>0</v>
      </c>
      <c r="K71" s="16">
        <v>4800</v>
      </c>
      <c r="L71" s="21">
        <v>22</v>
      </c>
      <c r="M71" s="24">
        <v>96</v>
      </c>
      <c r="N71" s="24">
        <v>100</v>
      </c>
      <c r="O71" s="17" t="s">
        <v>30</v>
      </c>
      <c r="P71" s="23">
        <f t="shared" si="8"/>
        <v>97.3333333333333</v>
      </c>
      <c r="Q71" s="22">
        <f>L71*0.8+P71*0.2</f>
        <v>37.0666666666667</v>
      </c>
      <c r="R71" s="29" t="s">
        <v>47</v>
      </c>
      <c r="S71" s="39"/>
    </row>
    <row r="72" ht="25.95" customHeight="1" spans="1:19">
      <c r="A72" s="12" t="s">
        <v>20</v>
      </c>
      <c r="B72" s="8" t="s">
        <v>52</v>
      </c>
      <c r="C72" s="9">
        <v>2025754211</v>
      </c>
      <c r="D72" s="9" t="s">
        <v>165</v>
      </c>
      <c r="E72" s="9" t="s">
        <v>77</v>
      </c>
      <c r="F72" s="16" t="s">
        <v>35</v>
      </c>
      <c r="G72" s="17">
        <v>12</v>
      </c>
      <c r="H72" s="17">
        <v>0</v>
      </c>
      <c r="I72" s="17">
        <v>9</v>
      </c>
      <c r="J72" s="17">
        <v>0</v>
      </c>
      <c r="K72" s="16">
        <v>4800</v>
      </c>
      <c r="L72" s="21">
        <f>SUM(G72:J72)</f>
        <v>21</v>
      </c>
      <c r="M72" s="17">
        <v>94</v>
      </c>
      <c r="N72" s="17">
        <v>94</v>
      </c>
      <c r="O72" s="17">
        <v>100</v>
      </c>
      <c r="P72" s="23">
        <f t="shared" si="8"/>
        <v>96</v>
      </c>
      <c r="Q72" s="23">
        <f>L72*0.8+P72*0.2</f>
        <v>36</v>
      </c>
      <c r="R72" s="29" t="s">
        <v>47</v>
      </c>
      <c r="S72" s="39"/>
    </row>
    <row r="73" ht="25.95" customHeight="1" spans="1:19">
      <c r="A73" s="12" t="s">
        <v>20</v>
      </c>
      <c r="B73" s="8" t="s">
        <v>52</v>
      </c>
      <c r="C73" s="9">
        <v>2025754885</v>
      </c>
      <c r="D73" s="9" t="s">
        <v>166</v>
      </c>
      <c r="E73" s="9" t="s">
        <v>112</v>
      </c>
      <c r="F73" s="16" t="s">
        <v>113</v>
      </c>
      <c r="G73" s="18">
        <v>11</v>
      </c>
      <c r="H73" s="18">
        <v>4</v>
      </c>
      <c r="I73" s="18">
        <v>9</v>
      </c>
      <c r="J73" s="18">
        <v>0</v>
      </c>
      <c r="K73" s="16">
        <v>4800</v>
      </c>
      <c r="L73" s="21">
        <v>24</v>
      </c>
      <c r="M73" s="24">
        <v>100</v>
      </c>
      <c r="N73" s="24">
        <v>100</v>
      </c>
      <c r="O73" s="24">
        <v>100</v>
      </c>
      <c r="P73" s="23">
        <f t="shared" si="8"/>
        <v>100</v>
      </c>
      <c r="Q73" s="32">
        <v>29.2</v>
      </c>
      <c r="R73" s="29" t="s">
        <v>47</v>
      </c>
      <c r="S73" s="39" t="s">
        <v>159</v>
      </c>
    </row>
    <row r="74" ht="25.95" customHeight="1" spans="1:19">
      <c r="A74" s="12" t="s">
        <v>20</v>
      </c>
      <c r="B74" s="13" t="s">
        <v>52</v>
      </c>
      <c r="C74" s="14">
        <v>2025038982</v>
      </c>
      <c r="D74" s="14" t="s">
        <v>167</v>
      </c>
      <c r="E74" s="14" t="s">
        <v>168</v>
      </c>
      <c r="F74" s="16" t="s">
        <v>169</v>
      </c>
      <c r="G74" s="11">
        <v>6</v>
      </c>
      <c r="H74" s="8">
        <v>0</v>
      </c>
      <c r="I74" s="8">
        <v>8</v>
      </c>
      <c r="J74" s="16">
        <v>0</v>
      </c>
      <c r="K74" s="16">
        <v>4800</v>
      </c>
      <c r="L74" s="21">
        <f>SUM(G74:J74)</f>
        <v>14</v>
      </c>
      <c r="M74" s="17" t="s">
        <v>170</v>
      </c>
      <c r="N74" s="17" t="s">
        <v>42</v>
      </c>
      <c r="O74" s="17" t="s">
        <v>45</v>
      </c>
      <c r="P74" s="22">
        <f t="shared" si="8"/>
        <v>27.3333333333333</v>
      </c>
      <c r="Q74" s="22">
        <f>L74*0.8+P74*0.2</f>
        <v>16.6666666666667</v>
      </c>
      <c r="R74" s="29" t="s">
        <v>47</v>
      </c>
      <c r="S74" s="31"/>
    </row>
    <row r="75" ht="25.95" customHeight="1" spans="1:19">
      <c r="A75" s="12" t="s">
        <v>20</v>
      </c>
      <c r="B75" s="13" t="s">
        <v>52</v>
      </c>
      <c r="C75" s="14">
        <v>2025835809</v>
      </c>
      <c r="D75" s="14" t="s">
        <v>171</v>
      </c>
      <c r="E75" s="14" t="s">
        <v>168</v>
      </c>
      <c r="F75" s="16" t="s">
        <v>169</v>
      </c>
      <c r="G75" s="11">
        <v>2</v>
      </c>
      <c r="H75" s="8">
        <v>1</v>
      </c>
      <c r="I75" s="8">
        <v>5</v>
      </c>
      <c r="J75" s="16">
        <v>0</v>
      </c>
      <c r="K75" s="16">
        <v>4800</v>
      </c>
      <c r="L75" s="21">
        <f>SUM(G75:J75)</f>
        <v>8</v>
      </c>
      <c r="M75" s="17" t="s">
        <v>172</v>
      </c>
      <c r="N75" s="17" t="s">
        <v>116</v>
      </c>
      <c r="O75" s="17" t="s">
        <v>173</v>
      </c>
      <c r="P75" s="23">
        <f t="shared" si="8"/>
        <v>27</v>
      </c>
      <c r="Q75" s="32">
        <f>L75*0.8+P75*0.2</f>
        <v>11.8</v>
      </c>
      <c r="R75" s="29" t="s">
        <v>47</v>
      </c>
      <c r="S75" s="31"/>
    </row>
    <row r="76" ht="25.95" customHeight="1" spans="1:19">
      <c r="A76" s="12" t="s">
        <v>20</v>
      </c>
      <c r="B76" s="13" t="s">
        <v>52</v>
      </c>
      <c r="C76" s="14">
        <v>2025330354</v>
      </c>
      <c r="D76" s="14" t="s">
        <v>174</v>
      </c>
      <c r="E76" s="14" t="s">
        <v>168</v>
      </c>
      <c r="F76" s="16" t="s">
        <v>169</v>
      </c>
      <c r="G76" s="11">
        <v>4</v>
      </c>
      <c r="H76" s="8">
        <v>0</v>
      </c>
      <c r="I76" s="8">
        <v>0</v>
      </c>
      <c r="J76" s="16">
        <v>0</v>
      </c>
      <c r="K76" s="16">
        <v>4800</v>
      </c>
      <c r="L76" s="21">
        <f>SUM(G76:J76)</f>
        <v>4</v>
      </c>
      <c r="M76" s="17" t="s">
        <v>175</v>
      </c>
      <c r="N76" s="17" t="s">
        <v>176</v>
      </c>
      <c r="O76" s="17" t="s">
        <v>31</v>
      </c>
      <c r="P76" s="32">
        <f>(M76+N76)/2</f>
        <v>10.5</v>
      </c>
      <c r="Q76" s="32">
        <f>L76*0.8+P76*0.2</f>
        <v>5.3</v>
      </c>
      <c r="R76" s="29" t="s">
        <v>47</v>
      </c>
      <c r="S76" s="31"/>
    </row>
    <row r="77" ht="25.95" customHeight="1" spans="1:19">
      <c r="A77" s="12" t="s">
        <v>20</v>
      </c>
      <c r="B77" s="13" t="s">
        <v>52</v>
      </c>
      <c r="C77" s="14">
        <v>2025317606</v>
      </c>
      <c r="D77" s="14" t="s">
        <v>177</v>
      </c>
      <c r="E77" s="14" t="s">
        <v>178</v>
      </c>
      <c r="F77" s="16" t="s">
        <v>90</v>
      </c>
      <c r="G77" s="17">
        <v>4</v>
      </c>
      <c r="H77" s="17">
        <v>0</v>
      </c>
      <c r="I77" s="17">
        <v>0</v>
      </c>
      <c r="J77" s="17">
        <v>0</v>
      </c>
      <c r="K77" s="16">
        <v>4800</v>
      </c>
      <c r="L77" s="21">
        <f>SUM(G77:J77)</f>
        <v>4</v>
      </c>
      <c r="M77" s="17">
        <v>0</v>
      </c>
      <c r="N77" s="17">
        <v>0</v>
      </c>
      <c r="O77" s="17">
        <v>0</v>
      </c>
      <c r="P77" s="23">
        <f>(M77+N77+O77)/3</f>
        <v>0</v>
      </c>
      <c r="Q77" s="32">
        <f>L77*0.8+P77*0.2</f>
        <v>3.2</v>
      </c>
      <c r="R77" s="29" t="s">
        <v>47</v>
      </c>
      <c r="S77" s="31"/>
    </row>
    <row r="78" ht="25.95" customHeight="1" spans="1:19">
      <c r="A78" s="12" t="s">
        <v>20</v>
      </c>
      <c r="B78" s="13" t="s">
        <v>52</v>
      </c>
      <c r="C78" s="14">
        <v>2025209611</v>
      </c>
      <c r="D78" s="14" t="s">
        <v>179</v>
      </c>
      <c r="E78" s="14" t="s">
        <v>54</v>
      </c>
      <c r="F78" s="8" t="s">
        <v>35</v>
      </c>
      <c r="G78" s="11">
        <v>4</v>
      </c>
      <c r="H78" s="8">
        <v>0</v>
      </c>
      <c r="I78" s="8">
        <v>0</v>
      </c>
      <c r="J78" s="16">
        <v>0</v>
      </c>
      <c r="K78" s="16">
        <v>4800</v>
      </c>
      <c r="L78" s="21">
        <f t="shared" ref="L78:L83" si="10">SUM(G78:J78)</f>
        <v>4</v>
      </c>
      <c r="M78" s="17" t="s">
        <v>116</v>
      </c>
      <c r="N78" s="17" t="s">
        <v>116</v>
      </c>
      <c r="O78" s="17" t="s">
        <v>116</v>
      </c>
      <c r="P78" s="21">
        <v>0</v>
      </c>
      <c r="Q78" s="21">
        <v>3.2</v>
      </c>
      <c r="R78" s="29" t="s">
        <v>47</v>
      </c>
      <c r="S78" s="31"/>
    </row>
    <row r="79" ht="25.95" customHeight="1" spans="1:19">
      <c r="A79" s="12" t="s">
        <v>20</v>
      </c>
      <c r="B79" s="13" t="s">
        <v>52</v>
      </c>
      <c r="C79" s="14">
        <v>2025753100</v>
      </c>
      <c r="D79" s="14" t="s">
        <v>180</v>
      </c>
      <c r="E79" s="14" t="s">
        <v>120</v>
      </c>
      <c r="F79" s="16" t="s">
        <v>121</v>
      </c>
      <c r="G79" s="11">
        <v>0</v>
      </c>
      <c r="H79" s="8">
        <v>0</v>
      </c>
      <c r="I79" s="8">
        <v>0</v>
      </c>
      <c r="J79" s="16">
        <v>0</v>
      </c>
      <c r="K79" s="16">
        <v>4800</v>
      </c>
      <c r="L79" s="21">
        <v>0</v>
      </c>
      <c r="M79" s="17" t="s">
        <v>116</v>
      </c>
      <c r="N79" s="17" t="s">
        <v>116</v>
      </c>
      <c r="O79" s="17" t="s">
        <v>116</v>
      </c>
      <c r="P79" s="23">
        <f t="shared" ref="P79:P84" si="11">(M79+N79+O79)/3</f>
        <v>0</v>
      </c>
      <c r="Q79" s="23">
        <v>0</v>
      </c>
      <c r="R79" s="29" t="s">
        <v>47</v>
      </c>
      <c r="S79" s="31"/>
    </row>
    <row r="80" ht="25.95" customHeight="1" spans="1:19">
      <c r="A80" s="12" t="s">
        <v>20</v>
      </c>
      <c r="B80" s="13" t="s">
        <v>52</v>
      </c>
      <c r="C80" s="14">
        <v>2025110700</v>
      </c>
      <c r="D80" s="14" t="s">
        <v>181</v>
      </c>
      <c r="E80" s="14" t="s">
        <v>182</v>
      </c>
      <c r="F80" s="11" t="s">
        <v>183</v>
      </c>
      <c r="G80" s="17">
        <v>0</v>
      </c>
      <c r="H80" s="17">
        <v>0</v>
      </c>
      <c r="I80" s="17">
        <v>0</v>
      </c>
      <c r="J80" s="17">
        <v>0</v>
      </c>
      <c r="K80" s="16">
        <v>4800</v>
      </c>
      <c r="L80" s="21">
        <f t="shared" si="10"/>
        <v>0</v>
      </c>
      <c r="M80" s="17" t="s">
        <v>116</v>
      </c>
      <c r="N80" s="17" t="s">
        <v>116</v>
      </c>
      <c r="O80" s="17" t="s">
        <v>116</v>
      </c>
      <c r="P80" s="23">
        <f t="shared" si="11"/>
        <v>0</v>
      </c>
      <c r="Q80" s="23">
        <f t="shared" ref="Q80:Q84" si="12">L80*0.8+P80*0.2</f>
        <v>0</v>
      </c>
      <c r="R80" s="29" t="s">
        <v>47</v>
      </c>
      <c r="S80" s="31"/>
    </row>
    <row r="81" ht="25.95" customHeight="1" spans="1:19">
      <c r="A81" s="12" t="s">
        <v>20</v>
      </c>
      <c r="B81" s="13" t="s">
        <v>52</v>
      </c>
      <c r="C81" s="14">
        <v>2025484603</v>
      </c>
      <c r="D81" s="14" t="s">
        <v>184</v>
      </c>
      <c r="E81" s="14" t="s">
        <v>123</v>
      </c>
      <c r="F81" s="16" t="s">
        <v>124</v>
      </c>
      <c r="G81" s="17">
        <v>0</v>
      </c>
      <c r="H81" s="17">
        <v>0</v>
      </c>
      <c r="I81" s="17">
        <v>0</v>
      </c>
      <c r="J81" s="17">
        <v>0</v>
      </c>
      <c r="K81" s="16">
        <v>4800</v>
      </c>
      <c r="L81" s="21">
        <f t="shared" si="10"/>
        <v>0</v>
      </c>
      <c r="M81" s="17" t="s">
        <v>116</v>
      </c>
      <c r="N81" s="17" t="s">
        <v>116</v>
      </c>
      <c r="O81" s="17" t="s">
        <v>116</v>
      </c>
      <c r="P81" s="23">
        <f t="shared" si="11"/>
        <v>0</v>
      </c>
      <c r="Q81" s="23">
        <f t="shared" si="12"/>
        <v>0</v>
      </c>
      <c r="R81" s="29" t="s">
        <v>47</v>
      </c>
      <c r="S81" s="31"/>
    </row>
    <row r="82" ht="25.95" customHeight="1" spans="1:19">
      <c r="A82" s="12" t="s">
        <v>20</v>
      </c>
      <c r="B82" s="13" t="s">
        <v>52</v>
      </c>
      <c r="C82" s="14">
        <v>2025799903</v>
      </c>
      <c r="D82" s="14" t="s">
        <v>185</v>
      </c>
      <c r="E82" s="14" t="s">
        <v>186</v>
      </c>
      <c r="F82" s="16" t="s">
        <v>187</v>
      </c>
      <c r="G82" s="17">
        <v>0</v>
      </c>
      <c r="H82" s="17">
        <v>0</v>
      </c>
      <c r="I82" s="17">
        <v>0</v>
      </c>
      <c r="J82" s="17">
        <v>0</v>
      </c>
      <c r="K82" s="16">
        <v>4800</v>
      </c>
      <c r="L82" s="21">
        <v>0</v>
      </c>
      <c r="M82" s="17" t="s">
        <v>116</v>
      </c>
      <c r="N82" s="17" t="s">
        <v>116</v>
      </c>
      <c r="O82" s="17" t="s">
        <v>116</v>
      </c>
      <c r="P82" s="23">
        <f t="shared" si="11"/>
        <v>0</v>
      </c>
      <c r="Q82" s="23">
        <f t="shared" si="12"/>
        <v>0</v>
      </c>
      <c r="R82" s="29" t="s">
        <v>47</v>
      </c>
      <c r="S82" s="31"/>
    </row>
    <row r="83" s="2" customFormat="1" ht="25.95" customHeight="1" spans="1:19">
      <c r="A83" s="12" t="s">
        <v>20</v>
      </c>
      <c r="B83" s="33" t="s">
        <v>52</v>
      </c>
      <c r="C83" s="9">
        <v>2025271118</v>
      </c>
      <c r="D83" s="34" t="s">
        <v>188</v>
      </c>
      <c r="E83" s="34" t="s">
        <v>79</v>
      </c>
      <c r="F83" s="16" t="s">
        <v>80</v>
      </c>
      <c r="G83" s="17">
        <v>0</v>
      </c>
      <c r="H83" s="17">
        <v>0</v>
      </c>
      <c r="I83" s="17">
        <v>0</v>
      </c>
      <c r="J83" s="17">
        <v>0</v>
      </c>
      <c r="K83" s="16">
        <v>0</v>
      </c>
      <c r="L83" s="21">
        <f t="shared" si="10"/>
        <v>0</v>
      </c>
      <c r="M83" s="17" t="s">
        <v>116</v>
      </c>
      <c r="N83" s="17" t="s">
        <v>116</v>
      </c>
      <c r="O83" s="17" t="s">
        <v>116</v>
      </c>
      <c r="P83" s="23">
        <f t="shared" si="11"/>
        <v>0</v>
      </c>
      <c r="Q83" s="23">
        <f t="shared" si="12"/>
        <v>0</v>
      </c>
      <c r="R83" s="29" t="s">
        <v>47</v>
      </c>
      <c r="S83" s="40"/>
    </row>
    <row r="84" s="2" customFormat="1" ht="25.95" customHeight="1" spans="1:19">
      <c r="A84" s="12" t="s">
        <v>20</v>
      </c>
      <c r="B84" s="35" t="s">
        <v>52</v>
      </c>
      <c r="C84" s="34">
        <v>2025334876</v>
      </c>
      <c r="D84" s="34" t="s">
        <v>189</v>
      </c>
      <c r="E84" s="34" t="s">
        <v>120</v>
      </c>
      <c r="F84" s="16" t="s">
        <v>121</v>
      </c>
      <c r="G84" s="17">
        <v>0</v>
      </c>
      <c r="H84" s="17">
        <v>0</v>
      </c>
      <c r="I84" s="17">
        <v>0</v>
      </c>
      <c r="J84" s="17">
        <v>0</v>
      </c>
      <c r="K84" s="16">
        <v>0</v>
      </c>
      <c r="L84" s="21">
        <v>0</v>
      </c>
      <c r="M84" s="17" t="s">
        <v>116</v>
      </c>
      <c r="N84" s="17" t="s">
        <v>116</v>
      </c>
      <c r="O84" s="17" t="s">
        <v>116</v>
      </c>
      <c r="P84" s="23">
        <f t="shared" si="11"/>
        <v>0</v>
      </c>
      <c r="Q84" s="23">
        <f t="shared" si="12"/>
        <v>0</v>
      </c>
      <c r="R84" s="29" t="s">
        <v>47</v>
      </c>
      <c r="S84" s="40"/>
    </row>
    <row r="85" ht="25.95" customHeight="1" spans="1:19">
      <c r="A85" s="12" t="s">
        <v>20</v>
      </c>
      <c r="B85" s="35" t="s">
        <v>52</v>
      </c>
      <c r="C85" s="36">
        <v>2025421585</v>
      </c>
      <c r="D85" s="34" t="s">
        <v>190</v>
      </c>
      <c r="E85" s="34" t="s">
        <v>120</v>
      </c>
      <c r="F85" s="16" t="s">
        <v>121</v>
      </c>
      <c r="G85" s="17">
        <v>0</v>
      </c>
      <c r="H85" s="17">
        <v>0</v>
      </c>
      <c r="I85" s="17">
        <v>0</v>
      </c>
      <c r="J85" s="17">
        <v>0</v>
      </c>
      <c r="K85" s="16">
        <v>0</v>
      </c>
      <c r="L85" s="21">
        <f>SUM(G85:J85)</f>
        <v>0</v>
      </c>
      <c r="M85" s="17" t="s">
        <v>116</v>
      </c>
      <c r="N85" s="17" t="s">
        <v>116</v>
      </c>
      <c r="O85" s="17" t="s">
        <v>116</v>
      </c>
      <c r="P85" s="23">
        <f t="shared" ref="P85:P90" si="13">(M85+N85+O85)/3</f>
        <v>0</v>
      </c>
      <c r="Q85" s="23">
        <f t="shared" ref="Q85:Q90" si="14">L85*0.8+P85*0.2</f>
        <v>0</v>
      </c>
      <c r="R85" s="29" t="s">
        <v>47</v>
      </c>
      <c r="S85" s="40"/>
    </row>
    <row r="86" ht="25.95" customHeight="1" spans="1:19">
      <c r="A86" s="12" t="s">
        <v>20</v>
      </c>
      <c r="B86" s="35" t="s">
        <v>52</v>
      </c>
      <c r="C86" s="36">
        <v>2025597418</v>
      </c>
      <c r="D86" s="34" t="s">
        <v>191</v>
      </c>
      <c r="E86" s="34" t="s">
        <v>120</v>
      </c>
      <c r="F86" s="16" t="s">
        <v>121</v>
      </c>
      <c r="G86" s="17">
        <v>0</v>
      </c>
      <c r="H86" s="17">
        <v>0</v>
      </c>
      <c r="I86" s="17">
        <v>0</v>
      </c>
      <c r="J86" s="17">
        <v>0</v>
      </c>
      <c r="K86" s="16">
        <v>0</v>
      </c>
      <c r="L86" s="21">
        <f>SUM(G86:J86)</f>
        <v>0</v>
      </c>
      <c r="M86" s="17" t="s">
        <v>116</v>
      </c>
      <c r="N86" s="17" t="s">
        <v>116</v>
      </c>
      <c r="O86" s="17" t="s">
        <v>116</v>
      </c>
      <c r="P86" s="23">
        <f t="shared" si="13"/>
        <v>0</v>
      </c>
      <c r="Q86" s="23">
        <f t="shared" si="14"/>
        <v>0</v>
      </c>
      <c r="R86" s="29" t="s">
        <v>47</v>
      </c>
      <c r="S86" s="40"/>
    </row>
    <row r="87" ht="25.95" customHeight="1" spans="1:19">
      <c r="A87" s="12" t="s">
        <v>20</v>
      </c>
      <c r="B87" s="35" t="s">
        <v>52</v>
      </c>
      <c r="C87" s="36">
        <v>2025343857</v>
      </c>
      <c r="D87" s="34" t="s">
        <v>192</v>
      </c>
      <c r="E87" s="34" t="s">
        <v>120</v>
      </c>
      <c r="F87" s="16" t="s">
        <v>121</v>
      </c>
      <c r="G87" s="17">
        <v>0</v>
      </c>
      <c r="H87" s="17">
        <v>0</v>
      </c>
      <c r="I87" s="17">
        <v>0</v>
      </c>
      <c r="J87" s="17">
        <v>0</v>
      </c>
      <c r="K87" s="16">
        <v>0</v>
      </c>
      <c r="L87" s="21">
        <v>0</v>
      </c>
      <c r="M87" s="17" t="s">
        <v>116</v>
      </c>
      <c r="N87" s="17" t="s">
        <v>116</v>
      </c>
      <c r="O87" s="17" t="s">
        <v>116</v>
      </c>
      <c r="P87" s="23">
        <f t="shared" si="13"/>
        <v>0</v>
      </c>
      <c r="Q87" s="23">
        <f t="shared" si="14"/>
        <v>0</v>
      </c>
      <c r="R87" s="29" t="s">
        <v>47</v>
      </c>
      <c r="S87" s="40"/>
    </row>
    <row r="88" ht="25.95" customHeight="1" spans="1:19">
      <c r="A88" s="12" t="s">
        <v>20</v>
      </c>
      <c r="B88" s="37" t="s">
        <v>193</v>
      </c>
      <c r="C88" s="36">
        <v>2025142927</v>
      </c>
      <c r="D88" s="34" t="s">
        <v>194</v>
      </c>
      <c r="E88" s="34" t="s">
        <v>68</v>
      </c>
      <c r="F88" s="38" t="s">
        <v>150</v>
      </c>
      <c r="G88" s="17">
        <v>0</v>
      </c>
      <c r="H88" s="17">
        <v>0</v>
      </c>
      <c r="I88" s="17">
        <v>0</v>
      </c>
      <c r="J88" s="17">
        <v>0</v>
      </c>
      <c r="K88" s="16">
        <v>0</v>
      </c>
      <c r="L88" s="21">
        <f>SUM(G88:J88)</f>
        <v>0</v>
      </c>
      <c r="M88" s="17" t="s">
        <v>116</v>
      </c>
      <c r="N88" s="17" t="s">
        <v>116</v>
      </c>
      <c r="O88" s="17" t="s">
        <v>116</v>
      </c>
      <c r="P88" s="23">
        <f t="shared" si="13"/>
        <v>0</v>
      </c>
      <c r="Q88" s="23">
        <f t="shared" si="14"/>
        <v>0</v>
      </c>
      <c r="R88" s="41" t="s">
        <v>195</v>
      </c>
      <c r="S88" s="40"/>
    </row>
    <row r="89" ht="25.95" customHeight="1" spans="1:19">
      <c r="A89" s="12" t="s">
        <v>20</v>
      </c>
      <c r="B89" s="35" t="s">
        <v>52</v>
      </c>
      <c r="C89" s="36">
        <v>2025401615</v>
      </c>
      <c r="D89" s="34" t="s">
        <v>196</v>
      </c>
      <c r="E89" s="34" t="s">
        <v>64</v>
      </c>
      <c r="F89" s="38" t="s">
        <v>65</v>
      </c>
      <c r="G89" s="17">
        <v>0</v>
      </c>
      <c r="H89" s="17">
        <v>0</v>
      </c>
      <c r="I89" s="17">
        <v>0</v>
      </c>
      <c r="J89" s="17">
        <v>0</v>
      </c>
      <c r="K89" s="16">
        <v>0</v>
      </c>
      <c r="L89" s="21">
        <f>SUM(G89:J89)</f>
        <v>0</v>
      </c>
      <c r="M89" s="17" t="s">
        <v>116</v>
      </c>
      <c r="N89" s="17" t="s">
        <v>116</v>
      </c>
      <c r="O89" s="17" t="s">
        <v>116</v>
      </c>
      <c r="P89" s="23">
        <f t="shared" si="13"/>
        <v>0</v>
      </c>
      <c r="Q89" s="23">
        <f t="shared" si="14"/>
        <v>0</v>
      </c>
      <c r="R89" s="41" t="s">
        <v>195</v>
      </c>
      <c r="S89" s="40"/>
    </row>
    <row r="90" ht="25.95" customHeight="1" spans="1:19">
      <c r="A90" s="12" t="s">
        <v>20</v>
      </c>
      <c r="B90" s="35" t="s">
        <v>52</v>
      </c>
      <c r="C90" s="36">
        <v>2025223175</v>
      </c>
      <c r="D90" s="34" t="s">
        <v>197</v>
      </c>
      <c r="E90" s="34" t="s">
        <v>77</v>
      </c>
      <c r="F90" s="8" t="s">
        <v>35</v>
      </c>
      <c r="G90" s="17">
        <v>0</v>
      </c>
      <c r="H90" s="17">
        <v>0</v>
      </c>
      <c r="I90" s="17">
        <v>0</v>
      </c>
      <c r="J90" s="17">
        <v>0</v>
      </c>
      <c r="K90" s="16">
        <v>0</v>
      </c>
      <c r="L90" s="21">
        <v>0</v>
      </c>
      <c r="M90" s="17" t="s">
        <v>116</v>
      </c>
      <c r="N90" s="17" t="s">
        <v>116</v>
      </c>
      <c r="O90" s="17" t="s">
        <v>116</v>
      </c>
      <c r="P90" s="23">
        <f t="shared" si="13"/>
        <v>0</v>
      </c>
      <c r="Q90" s="23">
        <v>0</v>
      </c>
      <c r="R90" s="41" t="s">
        <v>195</v>
      </c>
      <c r="S90" s="40"/>
    </row>
  </sheetData>
  <mergeCells count="1">
    <mergeCell ref="A1:S1"/>
  </mergeCells>
  <dataValidations count="1">
    <dataValidation type="list" allowBlank="1" showInputMessage="1" showErrorMessage="1" sqref="B3:B90">
      <formula1>"本科组,高职组"</formula1>
    </dataValidation>
  </dataValidation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离散行业自动化（工程实践）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录入晋级数据</dc:title>
  <dc:creator>WangYu</dc:creator>
  <cp:lastModifiedBy>天南海北</cp:lastModifiedBy>
  <dcterms:created xsi:type="dcterms:W3CDTF">2017-08-04T09:01:00Z</dcterms:created>
  <cp:lastPrinted>2019-06-20T23:43:00Z</cp:lastPrinted>
  <dcterms:modified xsi:type="dcterms:W3CDTF">2025-08-03T12:57:08Z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24bd817b-ca95-495b-8057-72a157950e6c</vt:lpwstr>
  </property>
  <property fmtid="{D5CDD505-2E9C-101B-9397-08002B2CF9AE}" pid="3" name="ICV">
    <vt:lpwstr>D82CE1DAD28C4C2FA4B4492C778DC656_12</vt:lpwstr>
  </property>
  <property fmtid="{D5CDD505-2E9C-101B-9397-08002B2CF9AE}" pid="4" name="KSOProductBuildVer">
    <vt:lpwstr>2052-12.1.0.22215</vt:lpwstr>
  </property>
</Properties>
</file>